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480" windowHeight="11640" activeTab="0"/>
  </bookViews>
  <sheets>
    <sheet name="МБДОУ Хабоцкий дет.сад" sheetId="1" r:id="rId1"/>
  </sheets>
  <definedNames>
    <definedName name="_xlnm.Print_Area" localSheetId="0">'МБДОУ Хабоцкий дет.сад'!$A$1:$FH$160</definedName>
  </definedNames>
  <calcPr fullCalcOnLoad="1"/>
</workbook>
</file>

<file path=xl/sharedStrings.xml><?xml version="1.0" encoding="utf-8"?>
<sst xmlns="http://schemas.openxmlformats.org/spreadsheetml/2006/main" count="389" uniqueCount="268">
  <si>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</si>
  <si>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</si>
  <si>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</si>
  <si>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</si>
  <si>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</si>
  <si>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</si>
  <si>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</si>
  <si>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</si>
  <si>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</si>
  <si>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</si>
  <si>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</si>
  <si>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</si>
  <si>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</si>
  <si>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</si>
  <si>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</si>
  <si>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</si>
  <si>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</si>
  <si>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</si>
  <si>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</si>
  <si>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</si>
  <si>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</si>
  <si>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</si>
  <si>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</si>
  <si>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</si>
  <si>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</si>
  <si>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</si>
  <si>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</si>
  <si>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</si>
  <si>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</si>
  <si>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</si>
  <si>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</si>
  <si>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</si>
  <si>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</si>
  <si>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</si>
  <si>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</si>
  <si>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</si>
  <si>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</si>
  <si>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</si>
  <si>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</si>
  <si>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</si>
  <si>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</si>
  <si>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</si>
  <si>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</si>
  <si>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</si>
  <si>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</si>
  <si>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</si>
  <si>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</si>
  <si>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</si>
  <si>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</si>
  <si>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</si>
  <si>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</si>
  <si>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</si>
  <si>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</si>
  <si>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</si>
  <si>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</si>
  <si>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</si>
  <si>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</si>
  <si>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</si>
  <si>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</si>
  <si>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</si>
  <si>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</si>
  <si>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</si>
  <si>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</si>
  <si>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</si>
  <si>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</si>
  <si>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</si>
  <si>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</si>
  <si>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</si>
  <si>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</si>
  <si>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</si>
  <si>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</si>
  <si>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</si>
  <si>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</si>
  <si>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</si>
  <si>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</si>
  <si>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</si>
  <si>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</si>
  <si>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</si>
  <si>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</si>
  <si>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</si>
  <si>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</si>
  <si>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</si>
  <si>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</si>
  <si>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</si>
  <si>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</si>
  <si>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</si>
  <si>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</si>
  <si>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</si>
  <si>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</si>
  <si>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</si>
  <si>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</si>
  <si>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</si>
  <si>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</si>
  <si>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</si>
  <si>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</si>
  <si>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</si>
  <si>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</si>
  <si>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</si>
  <si>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</si>
  <si>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</si>
  <si>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</si>
  <si>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</si>
  <si>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</si>
  <si>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</si>
  <si>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</si>
  <si>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</si>
  <si>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</si>
  <si>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</si>
  <si>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</si>
  <si>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</si>
  <si>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</si>
  <si>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</si>
  <si>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</si>
  <si>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</si>
  <si>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</si>
  <si>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</si>
  <si>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</si>
  <si>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</si>
  <si>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</si>
  <si>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</si>
  <si>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</si>
  <si>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</si>
  <si>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</si>
  <si>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</si>
  <si>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</si>
  <si>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</si>
  <si>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</si>
  <si>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</si>
  <si>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</si>
  <si>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</si>
  <si>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</si>
  <si>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</si>
  <si>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</si>
  <si>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</si>
  <si>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</si>
  <si>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</si>
  <si>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</si>
  <si>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</si>
  <si>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</si>
  <si>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</si>
  <si>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</si>
  <si>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</si>
  <si>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</si>
  <si>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</si>
  <si>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</si>
  <si>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</si>
  <si>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</si>
  <si>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</si>
  <si>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</si>
  <si>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</si>
  <si>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</si>
  <si>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</si>
  <si>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</si>
  <si>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</si>
  <si>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</si>
  <si>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</si>
  <si>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</si>
  <si>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</si>
  <si>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</si>
  <si>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</si>
  <si>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</si>
  <si>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</si>
  <si>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</si>
  <si>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</si>
  <si>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</si>
  <si>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</si>
  <si>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</si>
  <si>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</si>
  <si>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</si>
  <si>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</si>
  <si>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</si>
  <si>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</si>
  <si>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</si>
  <si>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</si>
  <si>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</si>
  <si>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</si>
  <si>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</si>
  <si>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</si>
  <si>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</si>
  <si>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</si>
  <si>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</si>
  <si>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</si>
  <si>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</si>
  <si>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</si>
  <si>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</si>
  <si>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</si>
  <si>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</si>
  <si>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</si>
  <si>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</si>
  <si>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</si>
  <si>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</si>
  <si>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</si>
  <si>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</si>
  <si>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</si>
  <si>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</si>
  <si>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</si>
  <si>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</si>
  <si>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</si>
  <si>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</si>
  <si>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</si>
  <si>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</si>
  <si>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</si>
  <si>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</si>
  <si>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</si>
  <si>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</si>
  <si>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</si>
  <si>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</si>
  <si>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</si>
  <si>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</si>
  <si>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</si>
  <si>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</si>
  <si>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</si>
  <si>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</si>
  <si>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</si>
  <si>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</si>
  <si>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</si>
  <si>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</si>
  <si>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</si>
  <si>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</si>
  <si>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</si>
  <si>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</si>
  <si>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</si>
  <si>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</si>
  <si>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</si>
  <si>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</si>
  <si>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</si>
  <si>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</si>
  <si>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</si>
  <si>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</si>
  <si>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</si>
  <si>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</si>
  <si>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</si>
  <si>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</si>
  <si>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</si>
  <si>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</si>
  <si>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</si>
  <si>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</si>
  <si>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</si>
  <si>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</si>
  <si>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</si>
  <si>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</si>
  <si>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</si>
  <si>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</si>
  <si>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</si>
  <si>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</si>
  <si>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</si>
  <si>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</si>
  <si>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</si>
  <si>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</si>
  <si>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</si>
  <si>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</si>
  <si>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</si>
  <si>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</si>
  <si>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</si>
  <si>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275</t>
  </si>
  <si>
    <t>районный отдел образования администрации Краснохолмского района</t>
  </si>
  <si>
    <t xml:space="preserve">     </t>
  </si>
  <si>
    <t>Муниципальное бюджетно дошкольноее образовательное учреждение Хабоцкий детский сад</t>
  </si>
  <si>
    <t>Филимонова И.Г.</t>
  </si>
  <si>
    <t>Воронцова Г.В.</t>
  </si>
  <si>
    <t>заведующая РОО</t>
  </si>
  <si>
    <t>зам.гл.бухгалтера</t>
  </si>
  <si>
    <t>Лебедева Е.Е.</t>
  </si>
  <si>
    <t>Комарова Н.В.</t>
  </si>
  <si>
    <t>января</t>
  </si>
  <si>
    <t>13</t>
  </si>
  <si>
    <t>01.01.2013</t>
  </si>
  <si>
    <t>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</si>
</sst>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7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0" fontId="4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2"/>
    </xf>
    <xf numFmtId="49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0" fontId="1" fillId="0" borderId="11" xfId="0" applyFont="1" applyBorder="1" applyAlignment="1">
      <alignment horizontal="left" wrapText="1" indent="3"/>
    </xf>
    <xf numFmtId="0" fontId="1" fillId="0" borderId="1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164" fontId="1" fillId="0" borderId="30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60"/>
  <sheetViews>
    <sheetView tabSelected="1" view="pageBreakPreview" zoomScaleSheetLayoutView="100" zoomScalePageLayoutView="0" workbookViewId="0" topLeftCell="A40">
      <selection activeCell="A1" sqref="A1"/>
    </sheetView>
  </sheetViews>
  <sheetFormatPr defaultColWidth="0.875" defaultRowHeight="12.75"/>
  <cols>
    <col min="1" max="16384" width="0.875" style="1" customWidth="1"/>
  </cols>
  <sheetData>
    <row r="1" spans="2:178" ht="12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FV1" s="1" t="s">
        <v>256</v>
      </c>
    </row>
    <row r="2" spans="2:164" ht="12" customHeight="1" thickBot="1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S2" s="55" t="s">
        <v>11</v>
      </c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7"/>
    </row>
    <row r="3" spans="147:164" ht="12" customHeight="1">
      <c r="EQ3" s="2" t="s">
        <v>14</v>
      </c>
      <c r="ES3" s="39" t="s">
        <v>12</v>
      </c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72"/>
    </row>
    <row r="4" spans="61:164" ht="12" customHeight="1">
      <c r="BI4" s="2" t="s">
        <v>23</v>
      </c>
      <c r="BJ4" s="70" t="s">
        <v>264</v>
      </c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1">
        <v>20</v>
      </c>
      <c r="CF4" s="71"/>
      <c r="CG4" s="71"/>
      <c r="CH4" s="71"/>
      <c r="CI4" s="74" t="s">
        <v>265</v>
      </c>
      <c r="CJ4" s="74"/>
      <c r="CK4" s="74"/>
      <c r="CL4" s="1" t="s">
        <v>24</v>
      </c>
      <c r="EQ4" s="2" t="s">
        <v>15</v>
      </c>
      <c r="ES4" s="32" t="s">
        <v>266</v>
      </c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73"/>
    </row>
    <row r="5" spans="1:164" ht="12" customHeight="1">
      <c r="A5" s="1" t="s">
        <v>25</v>
      </c>
      <c r="AX5" s="14" t="s">
        <v>257</v>
      </c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Q5" s="2" t="s">
        <v>16</v>
      </c>
      <c r="ES5" s="32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73"/>
    </row>
    <row r="6" spans="1:164" ht="12" customHeight="1">
      <c r="A6" s="1" t="s">
        <v>26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Q6" s="2"/>
      <c r="ES6" s="32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73"/>
    </row>
    <row r="7" spans="1:164" ht="12" customHeight="1">
      <c r="A7" s="1" t="s">
        <v>27</v>
      </c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Q7" s="2" t="s">
        <v>17</v>
      </c>
      <c r="ES7" s="32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73"/>
    </row>
    <row r="8" spans="1:164" ht="12" customHeight="1">
      <c r="A8" s="1" t="s">
        <v>28</v>
      </c>
      <c r="EQ8" s="2" t="s">
        <v>16</v>
      </c>
      <c r="ES8" s="32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73"/>
    </row>
    <row r="9" spans="1:164" ht="10.5" customHeight="1">
      <c r="A9" s="1" t="s">
        <v>29</v>
      </c>
      <c r="AX9" s="14" t="s">
        <v>255</v>
      </c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Q9" s="2" t="s">
        <v>18</v>
      </c>
      <c r="ES9" s="32" t="s">
        <v>254</v>
      </c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73"/>
    </row>
    <row r="10" spans="1:164" ht="12" customHeight="1">
      <c r="A10" s="1" t="s">
        <v>30</v>
      </c>
      <c r="AX10" s="14" t="s">
        <v>255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Q10" s="2"/>
      <c r="ES10" s="32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73"/>
    </row>
    <row r="11" spans="1:164" ht="9.75">
      <c r="A11" s="1" t="s">
        <v>31</v>
      </c>
      <c r="EQ11" s="2"/>
      <c r="ES11" s="32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73"/>
    </row>
    <row r="12" spans="1:164" ht="10.5" thickBot="1">
      <c r="A12" s="1" t="s">
        <v>32</v>
      </c>
      <c r="EQ12" s="2" t="s">
        <v>19</v>
      </c>
      <c r="ES12" s="67" t="s">
        <v>13</v>
      </c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9"/>
    </row>
    <row r="13" spans="1:164" ht="17.25" customHeight="1">
      <c r="A13" s="75" t="s">
        <v>22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</row>
    <row r="14" spans="1:164" ht="9.75">
      <c r="A14" s="46" t="s">
        <v>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7"/>
      <c r="AX14" s="60" t="s">
        <v>1</v>
      </c>
      <c r="AY14" s="61"/>
      <c r="AZ14" s="61"/>
      <c r="BA14" s="61"/>
      <c r="BB14" s="61"/>
      <c r="BC14" s="62"/>
      <c r="BD14" s="60" t="s">
        <v>2</v>
      </c>
      <c r="BE14" s="61"/>
      <c r="BF14" s="61"/>
      <c r="BG14" s="61"/>
      <c r="BH14" s="61"/>
      <c r="BI14" s="61"/>
      <c r="BJ14" s="62"/>
      <c r="BK14" s="60" t="s">
        <v>3</v>
      </c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2"/>
      <c r="BY14" s="66" t="s">
        <v>9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4"/>
      <c r="ES14" s="60" t="s">
        <v>10</v>
      </c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</row>
    <row r="15" spans="1:164" ht="24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9"/>
      <c r="AX15" s="63"/>
      <c r="AY15" s="64"/>
      <c r="AZ15" s="64"/>
      <c r="BA15" s="64"/>
      <c r="BB15" s="64"/>
      <c r="BC15" s="65"/>
      <c r="BD15" s="63"/>
      <c r="BE15" s="64"/>
      <c r="BF15" s="64"/>
      <c r="BG15" s="64"/>
      <c r="BH15" s="64"/>
      <c r="BI15" s="64"/>
      <c r="BJ15" s="65"/>
      <c r="BK15" s="63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5"/>
      <c r="BY15" s="48" t="s">
        <v>4</v>
      </c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50"/>
      <c r="CN15" s="48" t="s">
        <v>5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  <c r="DD15" s="48" t="s">
        <v>6</v>
      </c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50"/>
      <c r="DQ15" s="48" t="s">
        <v>7</v>
      </c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50"/>
      <c r="ED15" s="48" t="s">
        <v>8</v>
      </c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50"/>
      <c r="ES15" s="63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</row>
    <row r="16" spans="1:164" ht="10.5" thickBot="1">
      <c r="A16" s="43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  <c r="AX16" s="45">
        <v>2</v>
      </c>
      <c r="AY16" s="46"/>
      <c r="AZ16" s="46"/>
      <c r="BA16" s="46"/>
      <c r="BB16" s="46"/>
      <c r="BC16" s="47"/>
      <c r="BD16" s="45">
        <v>3</v>
      </c>
      <c r="BE16" s="46"/>
      <c r="BF16" s="46"/>
      <c r="BG16" s="46"/>
      <c r="BH16" s="46"/>
      <c r="BI16" s="46"/>
      <c r="BJ16" s="47"/>
      <c r="BK16" s="45">
        <v>4</v>
      </c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7"/>
      <c r="BY16" s="45">
        <v>5</v>
      </c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7"/>
      <c r="CN16" s="45">
        <v>6</v>
      </c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7"/>
      <c r="DD16" s="45">
        <v>7</v>
      </c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7"/>
      <c r="DQ16" s="45">
        <v>8</v>
      </c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/>
      <c r="ED16" s="45">
        <v>9</v>
      </c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7"/>
      <c r="ES16" s="45">
        <v>10</v>
      </c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</row>
    <row r="17" spans="1:164" ht="9.75">
      <c r="A17" s="37" t="s">
        <v>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9" t="s">
        <v>33</v>
      </c>
      <c r="AY17" s="40"/>
      <c r="AZ17" s="40"/>
      <c r="BA17" s="40"/>
      <c r="BB17" s="40"/>
      <c r="BC17" s="41"/>
      <c r="BD17" s="42"/>
      <c r="BE17" s="40"/>
      <c r="BF17" s="40"/>
      <c r="BG17" s="40"/>
      <c r="BH17" s="40"/>
      <c r="BI17" s="40"/>
      <c r="BJ17" s="41"/>
      <c r="BK17" s="104">
        <f>BK18+BK21+BK22+BK23+BK27+BK36</f>
        <v>609584.84</v>
      </c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6"/>
      <c r="BY17" s="104">
        <f>BY18+BY21+BY22+BY23+BY27+BY36</f>
        <v>574196.84</v>
      </c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6"/>
      <c r="CN17" s="104">
        <f>CN18+CN21+CN22+CN23+CN27+CN36</f>
        <v>0</v>
      </c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6"/>
      <c r="DD17" s="104">
        <f>DD18+DD21+DD22+DD23+DD27+DD36</f>
        <v>0</v>
      </c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6"/>
      <c r="DQ17" s="104">
        <f>DQ18+DQ21+DQ22+DQ23+DQ27+DQ36</f>
        <v>0</v>
      </c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6"/>
      <c r="ED17" s="104">
        <f>ED18+ED21+ED22+ED23+ED27+ED36</f>
        <v>574196.84</v>
      </c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6"/>
      <c r="ES17" s="104">
        <f>ES18+ES21+ES22+ES23+ES27+ES36</f>
        <v>35388</v>
      </c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8"/>
    </row>
    <row r="18" spans="1:164" ht="11.25">
      <c r="A18" s="31" t="s">
        <v>37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 t="s">
        <v>35</v>
      </c>
      <c r="AY18" s="33"/>
      <c r="AZ18" s="33"/>
      <c r="BA18" s="33"/>
      <c r="BB18" s="33"/>
      <c r="BC18" s="34"/>
      <c r="BD18" s="35" t="s">
        <v>36</v>
      </c>
      <c r="BE18" s="33"/>
      <c r="BF18" s="33"/>
      <c r="BG18" s="33"/>
      <c r="BH18" s="33"/>
      <c r="BI18" s="33"/>
      <c r="BJ18" s="34"/>
      <c r="BK18" s="101">
        <f>BK19</f>
        <v>0</v>
      </c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  <c r="BY18" s="101">
        <f>BY19</f>
        <v>0</v>
      </c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3"/>
      <c r="CN18" s="101">
        <f>CN19</f>
        <v>0</v>
      </c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3"/>
      <c r="DD18" s="101">
        <f>DD19</f>
        <v>0</v>
      </c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3"/>
      <c r="DQ18" s="101">
        <f>DQ19</f>
        <v>0</v>
      </c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3"/>
      <c r="ED18" s="101">
        <f>ED19</f>
        <v>0</v>
      </c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3"/>
      <c r="ES18" s="101">
        <f>ES19</f>
        <v>0</v>
      </c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7"/>
    </row>
    <row r="19" spans="1:164" ht="9.75">
      <c r="A19" s="23" t="s">
        <v>39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 t="s">
        <v>38</v>
      </c>
      <c r="AY19" s="25"/>
      <c r="AZ19" s="25"/>
      <c r="BA19" s="25"/>
      <c r="BB19" s="25"/>
      <c r="BC19" s="26"/>
      <c r="BD19" s="29" t="s">
        <v>36</v>
      </c>
      <c r="BE19" s="25"/>
      <c r="BF19" s="25"/>
      <c r="BG19" s="25"/>
      <c r="BH19" s="25"/>
      <c r="BI19" s="25"/>
      <c r="BJ19" s="26"/>
      <c r="BK19" s="109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1"/>
      <c r="BY19" s="109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1"/>
      <c r="CN19" s="109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1"/>
      <c r="DD19" s="109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1"/>
      <c r="DQ19" s="109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1"/>
      <c r="ED19" s="109">
        <f>BY19+CN19+DD19+DQ19</f>
        <v>0</v>
      </c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1"/>
      <c r="ES19" s="109">
        <f>BK19-ED19</f>
        <v>0</v>
      </c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5"/>
    </row>
    <row r="20" spans="1:164" ht="9.75">
      <c r="A20" s="54" t="s">
        <v>40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20"/>
      <c r="AY20" s="21"/>
      <c r="AZ20" s="21"/>
      <c r="BA20" s="21"/>
      <c r="BB20" s="21"/>
      <c r="BC20" s="22"/>
      <c r="BD20" s="30"/>
      <c r="BE20" s="21"/>
      <c r="BF20" s="21"/>
      <c r="BG20" s="21"/>
      <c r="BH20" s="21"/>
      <c r="BI20" s="21"/>
      <c r="BJ20" s="22"/>
      <c r="BK20" s="112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4"/>
      <c r="BY20" s="112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4"/>
      <c r="CN20" s="112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4"/>
      <c r="DD20" s="112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4"/>
      <c r="DQ20" s="112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4"/>
      <c r="ED20" s="112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4"/>
      <c r="ES20" s="112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6"/>
    </row>
    <row r="21" spans="1:164" ht="11.25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 t="s">
        <v>41</v>
      </c>
      <c r="AY21" s="33"/>
      <c r="AZ21" s="33"/>
      <c r="BA21" s="33"/>
      <c r="BB21" s="33"/>
      <c r="BC21" s="34"/>
      <c r="BD21" s="35" t="s">
        <v>42</v>
      </c>
      <c r="BE21" s="33"/>
      <c r="BF21" s="33"/>
      <c r="BG21" s="33"/>
      <c r="BH21" s="33"/>
      <c r="BI21" s="33"/>
      <c r="BJ21" s="34"/>
      <c r="BK21" s="101">
        <v>0</v>
      </c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3"/>
      <c r="BY21" s="101">
        <v>0</v>
      </c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3"/>
      <c r="CN21" s="101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3"/>
      <c r="DD21" s="101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3"/>
      <c r="DQ21" s="101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3"/>
      <c r="ED21" s="101">
        <f>BY21+CN21+DD21+DQ21</f>
        <v>0</v>
      </c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3"/>
      <c r="ES21" s="101">
        <f>BK21-ED21</f>
        <v>0</v>
      </c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7"/>
    </row>
    <row r="22" spans="1:164" ht="24" customHeight="1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 t="s">
        <v>45</v>
      </c>
      <c r="AY22" s="33"/>
      <c r="AZ22" s="33"/>
      <c r="BA22" s="33"/>
      <c r="BB22" s="33"/>
      <c r="BC22" s="34"/>
      <c r="BD22" s="35" t="s">
        <v>46</v>
      </c>
      <c r="BE22" s="33"/>
      <c r="BF22" s="33"/>
      <c r="BG22" s="33"/>
      <c r="BH22" s="33"/>
      <c r="BI22" s="33"/>
      <c r="BJ22" s="3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3"/>
      <c r="BY22" s="101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3"/>
      <c r="CN22" s="101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3"/>
      <c r="DD22" s="101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3"/>
      <c r="DQ22" s="101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3"/>
      <c r="ED22" s="101">
        <f>BY22+CN22+DD22+DQ22</f>
        <v>0</v>
      </c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3"/>
      <c r="ES22" s="101">
        <f>BK22-ED22</f>
        <v>0</v>
      </c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7"/>
    </row>
    <row r="23" spans="1:164" ht="11.25">
      <c r="A23" s="31" t="s">
        <v>49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 t="s">
        <v>47</v>
      </c>
      <c r="AY23" s="33"/>
      <c r="AZ23" s="33"/>
      <c r="BA23" s="33"/>
      <c r="BB23" s="33"/>
      <c r="BC23" s="34"/>
      <c r="BD23" s="35" t="s">
        <v>48</v>
      </c>
      <c r="BE23" s="33"/>
      <c r="BF23" s="33"/>
      <c r="BG23" s="33"/>
      <c r="BH23" s="33"/>
      <c r="BI23" s="33"/>
      <c r="BJ23" s="34"/>
      <c r="BK23" s="101">
        <f>BK24+BK26</f>
        <v>0</v>
      </c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3"/>
      <c r="BY23" s="101">
        <f>BY24+BY26</f>
        <v>0</v>
      </c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3"/>
      <c r="CN23" s="101">
        <f>CN24+CN26</f>
        <v>0</v>
      </c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3"/>
      <c r="DD23" s="101">
        <f>DD24+DD26</f>
        <v>0</v>
      </c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3"/>
      <c r="DQ23" s="101">
        <f>DQ24+DQ26</f>
        <v>0</v>
      </c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3"/>
      <c r="ED23" s="101">
        <f>ED24+ED26</f>
        <v>0</v>
      </c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3"/>
      <c r="ES23" s="101">
        <f>ES24+ES26</f>
        <v>0</v>
      </c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7"/>
    </row>
    <row r="24" spans="1:164" ht="9.75">
      <c r="A24" s="23" t="s">
        <v>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 t="s">
        <v>52</v>
      </c>
      <c r="AY24" s="25"/>
      <c r="AZ24" s="25"/>
      <c r="BA24" s="25"/>
      <c r="BB24" s="25"/>
      <c r="BC24" s="26"/>
      <c r="BD24" s="29" t="s">
        <v>53</v>
      </c>
      <c r="BE24" s="25"/>
      <c r="BF24" s="25"/>
      <c r="BG24" s="25"/>
      <c r="BH24" s="25"/>
      <c r="BI24" s="25"/>
      <c r="BJ24" s="26"/>
      <c r="BK24" s="109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1"/>
      <c r="BY24" s="109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1"/>
      <c r="CN24" s="109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1"/>
      <c r="DD24" s="109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1"/>
      <c r="DQ24" s="109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1"/>
      <c r="ED24" s="109">
        <f>BY24+CN24+DD24+DQ24</f>
        <v>0</v>
      </c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1"/>
      <c r="ES24" s="109">
        <f>BK24-ED24</f>
        <v>0</v>
      </c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5"/>
    </row>
    <row r="25" spans="1:164" ht="22.5" customHeight="1">
      <c r="A25" s="15" t="s">
        <v>51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20"/>
      <c r="AY25" s="21"/>
      <c r="AZ25" s="21"/>
      <c r="BA25" s="21"/>
      <c r="BB25" s="21"/>
      <c r="BC25" s="22"/>
      <c r="BD25" s="30"/>
      <c r="BE25" s="21"/>
      <c r="BF25" s="21"/>
      <c r="BG25" s="21"/>
      <c r="BH25" s="21"/>
      <c r="BI25" s="21"/>
      <c r="BJ25" s="22"/>
      <c r="BK25" s="11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4"/>
      <c r="BY25" s="112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4"/>
      <c r="CN25" s="112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4"/>
      <c r="DD25" s="112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4"/>
      <c r="DQ25" s="112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4"/>
      <c r="ED25" s="112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4"/>
      <c r="ES25" s="112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6"/>
    </row>
    <row r="26" spans="1:164" ht="22.5" customHeight="1">
      <c r="A26" s="15" t="s">
        <v>54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20" t="s">
        <v>55</v>
      </c>
      <c r="AY26" s="21"/>
      <c r="AZ26" s="21"/>
      <c r="BA26" s="21"/>
      <c r="BB26" s="21"/>
      <c r="BC26" s="22"/>
      <c r="BD26" s="30" t="s">
        <v>56</v>
      </c>
      <c r="BE26" s="21"/>
      <c r="BF26" s="21"/>
      <c r="BG26" s="21"/>
      <c r="BH26" s="21"/>
      <c r="BI26" s="21"/>
      <c r="BJ26" s="22"/>
      <c r="BK26" s="112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4"/>
      <c r="BY26" s="112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4"/>
      <c r="CN26" s="112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4"/>
      <c r="DD26" s="112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4"/>
      <c r="DQ26" s="112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4"/>
      <c r="ED26" s="112">
        <f>BY26+CN26+DD26+DQ26</f>
        <v>0</v>
      </c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4"/>
      <c r="ES26" s="112">
        <f>BK26-ED26</f>
        <v>0</v>
      </c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6"/>
    </row>
    <row r="27" spans="1:164" ht="11.25">
      <c r="A27" s="31" t="s">
        <v>57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 t="s">
        <v>58</v>
      </c>
      <c r="AY27" s="33"/>
      <c r="AZ27" s="33"/>
      <c r="BA27" s="33"/>
      <c r="BB27" s="33"/>
      <c r="BC27" s="34"/>
      <c r="BD27" s="35" t="s">
        <v>59</v>
      </c>
      <c r="BE27" s="33"/>
      <c r="BF27" s="33"/>
      <c r="BG27" s="33"/>
      <c r="BH27" s="33"/>
      <c r="BI27" s="33"/>
      <c r="BJ27" s="34"/>
      <c r="BK27" s="101">
        <f>BK28+BK30+BK31+BK32+BK33+BK34+BK35</f>
        <v>0</v>
      </c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3"/>
      <c r="BY27" s="101">
        <f>BY28+BY30+BY31+BY32+BY33+BY34+BY35</f>
        <v>0</v>
      </c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3"/>
      <c r="CN27" s="101">
        <f>CN28+CN30+CN31+CN32+CN33+CN34+CN35</f>
        <v>0</v>
      </c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3"/>
      <c r="DD27" s="101">
        <f>DD28+DD30+DD31+DD32+DD33+DD34+DD35</f>
        <v>0</v>
      </c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3"/>
      <c r="DQ27" s="101">
        <f>DQ28+DQ30+DQ31+DQ32+DQ33+DQ34+DQ35</f>
        <v>0</v>
      </c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3"/>
      <c r="ED27" s="101">
        <f>ED28+ED30+ED31+ED32+ED33+ED34+ED35</f>
        <v>0</v>
      </c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3"/>
      <c r="ES27" s="101">
        <f>ES28+ES30+ES31+ES32+ES33+ES34+ES35</f>
        <v>0</v>
      </c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7"/>
    </row>
    <row r="28" spans="1:164" ht="9.75">
      <c r="A28" s="23" t="s">
        <v>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 t="s">
        <v>61</v>
      </c>
      <c r="AY28" s="25"/>
      <c r="AZ28" s="25"/>
      <c r="BA28" s="25"/>
      <c r="BB28" s="25"/>
      <c r="BC28" s="26"/>
      <c r="BD28" s="29" t="s">
        <v>62</v>
      </c>
      <c r="BE28" s="25"/>
      <c r="BF28" s="25"/>
      <c r="BG28" s="25"/>
      <c r="BH28" s="25"/>
      <c r="BI28" s="25"/>
      <c r="BJ28" s="26"/>
      <c r="BK28" s="109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1"/>
      <c r="BY28" s="109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1"/>
      <c r="CN28" s="109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1"/>
      <c r="DD28" s="109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1"/>
      <c r="DQ28" s="109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1"/>
      <c r="ED28" s="109">
        <f>BY28+CN28+DD28+DQ28</f>
        <v>0</v>
      </c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1"/>
      <c r="ES28" s="109">
        <f>BK28-ED28</f>
        <v>0</v>
      </c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5"/>
    </row>
    <row r="29" spans="1:164" ht="9.75">
      <c r="A29" s="15" t="s">
        <v>60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20"/>
      <c r="AY29" s="21"/>
      <c r="AZ29" s="21"/>
      <c r="BA29" s="21"/>
      <c r="BB29" s="21"/>
      <c r="BC29" s="22"/>
      <c r="BD29" s="30"/>
      <c r="BE29" s="21"/>
      <c r="BF29" s="21"/>
      <c r="BG29" s="21"/>
      <c r="BH29" s="21"/>
      <c r="BI29" s="21"/>
      <c r="BJ29" s="22"/>
      <c r="BK29" s="112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4"/>
      <c r="BY29" s="112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4"/>
      <c r="CN29" s="112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4"/>
      <c r="DD29" s="112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4"/>
      <c r="DQ29" s="112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4"/>
      <c r="ED29" s="112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4"/>
      <c r="ES29" s="112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6"/>
    </row>
    <row r="30" spans="1:164" ht="9.75">
      <c r="A30" s="15" t="s">
        <v>63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20" t="s">
        <v>64</v>
      </c>
      <c r="AY30" s="21"/>
      <c r="AZ30" s="21"/>
      <c r="BA30" s="21"/>
      <c r="BB30" s="21"/>
      <c r="BC30" s="22"/>
      <c r="BD30" s="30" t="s">
        <v>65</v>
      </c>
      <c r="BE30" s="21"/>
      <c r="BF30" s="21"/>
      <c r="BG30" s="21"/>
      <c r="BH30" s="21"/>
      <c r="BI30" s="21"/>
      <c r="BJ30" s="22"/>
      <c r="BK30" s="112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4"/>
      <c r="BY30" s="112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4"/>
      <c r="CN30" s="112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4"/>
      <c r="DD30" s="112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4"/>
      <c r="DQ30" s="112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4"/>
      <c r="ED30" s="112">
        <f aca="true" t="shared" si="0" ref="ED30:ED35">BY30+CN30+DD30+DQ30</f>
        <v>0</v>
      </c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4"/>
      <c r="ES30" s="112">
        <f aca="true" t="shared" si="1" ref="ES30:ES35">BK30-ED30</f>
        <v>0</v>
      </c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6"/>
    </row>
    <row r="31" spans="1:164" ht="9.75">
      <c r="A31" s="15" t="s">
        <v>66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20" t="s">
        <v>67</v>
      </c>
      <c r="AY31" s="21"/>
      <c r="AZ31" s="21"/>
      <c r="BA31" s="21"/>
      <c r="BB31" s="21"/>
      <c r="BC31" s="22"/>
      <c r="BD31" s="30" t="s">
        <v>68</v>
      </c>
      <c r="BE31" s="21"/>
      <c r="BF31" s="21"/>
      <c r="BG31" s="21"/>
      <c r="BH31" s="21"/>
      <c r="BI31" s="21"/>
      <c r="BJ31" s="22"/>
      <c r="BK31" s="112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4"/>
      <c r="BY31" s="112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4"/>
      <c r="CN31" s="112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4"/>
      <c r="DD31" s="112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4"/>
      <c r="DQ31" s="112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4"/>
      <c r="ED31" s="112">
        <f t="shared" si="0"/>
        <v>0</v>
      </c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4"/>
      <c r="ES31" s="112">
        <f t="shared" si="1"/>
        <v>0</v>
      </c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6"/>
    </row>
    <row r="32" spans="1:164" ht="9.75">
      <c r="A32" s="15" t="s">
        <v>69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20" t="s">
        <v>70</v>
      </c>
      <c r="AY32" s="21"/>
      <c r="AZ32" s="21"/>
      <c r="BA32" s="21"/>
      <c r="BB32" s="21"/>
      <c r="BC32" s="22"/>
      <c r="BD32" s="30" t="s">
        <v>71</v>
      </c>
      <c r="BE32" s="21"/>
      <c r="BF32" s="21"/>
      <c r="BG32" s="21"/>
      <c r="BH32" s="21"/>
      <c r="BI32" s="21"/>
      <c r="BJ32" s="22"/>
      <c r="BK32" s="112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4"/>
      <c r="BY32" s="112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4"/>
      <c r="CN32" s="112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4"/>
      <c r="DD32" s="112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4"/>
      <c r="DQ32" s="112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4"/>
      <c r="ED32" s="112">
        <f t="shared" si="0"/>
        <v>0</v>
      </c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4"/>
      <c r="ES32" s="112">
        <f t="shared" si="1"/>
        <v>0</v>
      </c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6"/>
    </row>
    <row r="33" spans="1:164" ht="9.75">
      <c r="A33" s="15" t="s">
        <v>78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20" t="s">
        <v>72</v>
      </c>
      <c r="AY33" s="21"/>
      <c r="AZ33" s="21"/>
      <c r="BA33" s="21"/>
      <c r="BB33" s="21"/>
      <c r="BC33" s="22"/>
      <c r="BD33" s="30" t="s">
        <v>75</v>
      </c>
      <c r="BE33" s="21"/>
      <c r="BF33" s="21"/>
      <c r="BG33" s="21"/>
      <c r="BH33" s="21"/>
      <c r="BI33" s="21"/>
      <c r="BJ33" s="22"/>
      <c r="BK33" s="112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4"/>
      <c r="BY33" s="112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4"/>
      <c r="CN33" s="112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4"/>
      <c r="DD33" s="112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4"/>
      <c r="DQ33" s="112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4"/>
      <c r="ED33" s="112">
        <f t="shared" si="0"/>
        <v>0</v>
      </c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4"/>
      <c r="ES33" s="112">
        <f t="shared" si="1"/>
        <v>0</v>
      </c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6"/>
    </row>
    <row r="34" spans="1:164" ht="9.75">
      <c r="A34" s="15" t="s">
        <v>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20" t="s">
        <v>73</v>
      </c>
      <c r="AY34" s="21"/>
      <c r="AZ34" s="21"/>
      <c r="BA34" s="21"/>
      <c r="BB34" s="21"/>
      <c r="BC34" s="22"/>
      <c r="BD34" s="30" t="s">
        <v>76</v>
      </c>
      <c r="BE34" s="21"/>
      <c r="BF34" s="21"/>
      <c r="BG34" s="21"/>
      <c r="BH34" s="21"/>
      <c r="BI34" s="21"/>
      <c r="BJ34" s="22"/>
      <c r="BK34" s="112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4"/>
      <c r="BY34" s="112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4"/>
      <c r="CN34" s="112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  <c r="DD34" s="112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4"/>
      <c r="DQ34" s="112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4"/>
      <c r="ED34" s="112">
        <f t="shared" si="0"/>
        <v>0</v>
      </c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4"/>
      <c r="ES34" s="112">
        <f t="shared" si="1"/>
        <v>0</v>
      </c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6"/>
    </row>
    <row r="35" spans="1:164" ht="9.75">
      <c r="A35" s="15" t="s">
        <v>80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20" t="s">
        <v>74</v>
      </c>
      <c r="AY35" s="21"/>
      <c r="AZ35" s="21"/>
      <c r="BA35" s="21"/>
      <c r="BB35" s="21"/>
      <c r="BC35" s="22"/>
      <c r="BD35" s="30" t="s">
        <v>77</v>
      </c>
      <c r="BE35" s="21"/>
      <c r="BF35" s="21"/>
      <c r="BG35" s="21"/>
      <c r="BH35" s="21"/>
      <c r="BI35" s="21"/>
      <c r="BJ35" s="2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4"/>
      <c r="BY35" s="112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4"/>
      <c r="CN35" s="112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4"/>
      <c r="DD35" s="112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4"/>
      <c r="DQ35" s="112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4"/>
      <c r="ED35" s="112">
        <f t="shared" si="0"/>
        <v>0</v>
      </c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4"/>
      <c r="ES35" s="112">
        <f t="shared" si="1"/>
        <v>0</v>
      </c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6"/>
    </row>
    <row r="36" spans="1:164" ht="11.25">
      <c r="A36" s="31" t="s">
        <v>81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 t="s">
        <v>82</v>
      </c>
      <c r="AY36" s="33"/>
      <c r="AZ36" s="33"/>
      <c r="BA36" s="33"/>
      <c r="BB36" s="33"/>
      <c r="BC36" s="34"/>
      <c r="BD36" s="35" t="s">
        <v>83</v>
      </c>
      <c r="BE36" s="33"/>
      <c r="BF36" s="33"/>
      <c r="BG36" s="33"/>
      <c r="BH36" s="33"/>
      <c r="BI36" s="33"/>
      <c r="BJ36" s="34"/>
      <c r="BK36" s="101">
        <f>BK37+BK39+BK40+BK41</f>
        <v>609584.84</v>
      </c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3"/>
      <c r="BY36" s="101">
        <f>BY37+BY39+BY40+BY41</f>
        <v>574196.84</v>
      </c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3"/>
      <c r="CN36" s="101">
        <f>CN37+CN39+CN40+CN41</f>
        <v>0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3"/>
      <c r="DD36" s="101">
        <f>DD37+DD39+DD40+DD41</f>
        <v>0</v>
      </c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3"/>
      <c r="DQ36" s="101">
        <f>DQ37+DQ39+DQ40+DQ41</f>
        <v>0</v>
      </c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3"/>
      <c r="ED36" s="101">
        <f>ED37+ED39+ED40+ED41</f>
        <v>574196.84</v>
      </c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3"/>
      <c r="ES36" s="101">
        <f>ES37+ES39+ES40+ES41</f>
        <v>35388</v>
      </c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7"/>
    </row>
    <row r="37" spans="1:164" ht="9.75">
      <c r="A37" s="23" t="s">
        <v>39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 t="s">
        <v>38</v>
      </c>
      <c r="AY37" s="25"/>
      <c r="AZ37" s="25"/>
      <c r="BA37" s="25"/>
      <c r="BB37" s="25"/>
      <c r="BC37" s="26"/>
      <c r="BD37" s="29" t="s">
        <v>83</v>
      </c>
      <c r="BE37" s="25"/>
      <c r="BF37" s="25"/>
      <c r="BG37" s="25"/>
      <c r="BH37" s="25"/>
      <c r="BI37" s="25"/>
      <c r="BJ37" s="26"/>
      <c r="BK37" s="109">
        <f>419200+190384.84</f>
        <v>609584.84</v>
      </c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1"/>
      <c r="BY37" s="109">
        <f>383812+190384.84</f>
        <v>574196.84</v>
      </c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1"/>
      <c r="CN37" s="109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1"/>
      <c r="DD37" s="109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1"/>
      <c r="DQ37" s="109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1"/>
      <c r="ED37" s="109">
        <f>BY37+CN37+DD37+DQ37</f>
        <v>574196.84</v>
      </c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1"/>
      <c r="ES37" s="109">
        <f>BK37-ED37</f>
        <v>35388</v>
      </c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5"/>
    </row>
    <row r="38" spans="1:164" ht="22.5" customHeight="1">
      <c r="A38" s="15" t="s">
        <v>84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20"/>
      <c r="AY38" s="21"/>
      <c r="AZ38" s="21"/>
      <c r="BA38" s="21"/>
      <c r="BB38" s="21"/>
      <c r="BC38" s="22"/>
      <c r="BD38" s="30"/>
      <c r="BE38" s="21"/>
      <c r="BF38" s="21"/>
      <c r="BG38" s="21"/>
      <c r="BH38" s="21"/>
      <c r="BI38" s="21"/>
      <c r="BJ38" s="2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4"/>
      <c r="BY38" s="112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4"/>
      <c r="CN38" s="112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4"/>
      <c r="DD38" s="112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4"/>
      <c r="DQ38" s="112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4"/>
      <c r="ED38" s="112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4"/>
      <c r="ES38" s="112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6"/>
    </row>
    <row r="39" spans="1:164" ht="9.75">
      <c r="A39" s="15" t="s">
        <v>251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20" t="s">
        <v>85</v>
      </c>
      <c r="AY39" s="21"/>
      <c r="AZ39" s="21"/>
      <c r="BA39" s="21"/>
      <c r="BB39" s="21"/>
      <c r="BC39" s="22"/>
      <c r="BD39" s="30" t="s">
        <v>83</v>
      </c>
      <c r="BE39" s="21"/>
      <c r="BF39" s="21"/>
      <c r="BG39" s="21"/>
      <c r="BH39" s="21"/>
      <c r="BI39" s="21"/>
      <c r="BJ39" s="2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4"/>
      <c r="BY39" s="112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4"/>
      <c r="CN39" s="112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4"/>
      <c r="DD39" s="112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4"/>
      <c r="DQ39" s="112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4"/>
      <c r="ED39" s="112">
        <f>BY39+CN39+DD39+DQ39</f>
        <v>0</v>
      </c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4"/>
      <c r="ES39" s="112">
        <f>BK39-ED39</f>
        <v>0</v>
      </c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6"/>
    </row>
    <row r="40" spans="1:164" ht="9.75">
      <c r="A40" s="15" t="s">
        <v>87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20" t="s">
        <v>86</v>
      </c>
      <c r="AY40" s="21"/>
      <c r="AZ40" s="21"/>
      <c r="BA40" s="21"/>
      <c r="BB40" s="21"/>
      <c r="BC40" s="22"/>
      <c r="BD40" s="30" t="s">
        <v>83</v>
      </c>
      <c r="BE40" s="21"/>
      <c r="BF40" s="21"/>
      <c r="BG40" s="21"/>
      <c r="BH40" s="21"/>
      <c r="BI40" s="21"/>
      <c r="BJ40" s="2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4"/>
      <c r="BY40" s="112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4"/>
      <c r="CN40" s="112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4"/>
      <c r="DD40" s="112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4"/>
      <c r="DQ40" s="112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4"/>
      <c r="ED40" s="112">
        <f>BY40+CN40+DD40+DQ40</f>
        <v>0</v>
      </c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4"/>
      <c r="ES40" s="112">
        <f>BK40-ED40</f>
        <v>0</v>
      </c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6"/>
    </row>
    <row r="41" spans="1:164" ht="10.5" thickBot="1">
      <c r="A41" s="53" t="s">
        <v>88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16" t="s">
        <v>89</v>
      </c>
      <c r="AY41" s="17"/>
      <c r="AZ41" s="17"/>
      <c r="BA41" s="17"/>
      <c r="BB41" s="17"/>
      <c r="BC41" s="18"/>
      <c r="BD41" s="19" t="s">
        <v>83</v>
      </c>
      <c r="BE41" s="17"/>
      <c r="BF41" s="17"/>
      <c r="BG41" s="17"/>
      <c r="BH41" s="17"/>
      <c r="BI41" s="17"/>
      <c r="BJ41" s="18"/>
      <c r="BK41" s="117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9"/>
      <c r="BY41" s="117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9"/>
      <c r="CN41" s="117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9"/>
      <c r="DD41" s="117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9"/>
      <c r="DQ41" s="117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9"/>
      <c r="ED41" s="117">
        <f>BY41+CN41+DD41+DQ41</f>
        <v>0</v>
      </c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BK41-ED41</f>
        <v>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20"/>
    </row>
    <row r="42" spans="30:164" ht="12">
      <c r="AD42" s="52" t="s">
        <v>91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FH42" s="2" t="s">
        <v>90</v>
      </c>
    </row>
    <row r="43" ht="3.75" customHeight="1"/>
    <row r="44" spans="1:164" ht="9.75">
      <c r="A44" s="46" t="s">
        <v>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7"/>
      <c r="AX44" s="60" t="s">
        <v>1</v>
      </c>
      <c r="AY44" s="61"/>
      <c r="AZ44" s="61"/>
      <c r="BA44" s="61"/>
      <c r="BB44" s="61"/>
      <c r="BC44" s="62"/>
      <c r="BD44" s="60" t="s">
        <v>2</v>
      </c>
      <c r="BE44" s="61"/>
      <c r="BF44" s="61"/>
      <c r="BG44" s="61"/>
      <c r="BH44" s="61"/>
      <c r="BI44" s="61"/>
      <c r="BJ44" s="62"/>
      <c r="BK44" s="60" t="s">
        <v>3</v>
      </c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2"/>
      <c r="BY44" s="66" t="s">
        <v>9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4"/>
      <c r="ES44" s="60" t="s">
        <v>10</v>
      </c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</row>
    <row r="45" spans="1:164" ht="24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9"/>
      <c r="AX45" s="63"/>
      <c r="AY45" s="64"/>
      <c r="AZ45" s="64"/>
      <c r="BA45" s="64"/>
      <c r="BB45" s="64"/>
      <c r="BC45" s="65"/>
      <c r="BD45" s="63"/>
      <c r="BE45" s="64"/>
      <c r="BF45" s="64"/>
      <c r="BG45" s="64"/>
      <c r="BH45" s="64"/>
      <c r="BI45" s="64"/>
      <c r="BJ45" s="65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5"/>
      <c r="BY45" s="48" t="s">
        <v>4</v>
      </c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50"/>
      <c r="CN45" s="48" t="s">
        <v>5</v>
      </c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50"/>
      <c r="DD45" s="48" t="s">
        <v>6</v>
      </c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50"/>
      <c r="DQ45" s="48" t="s">
        <v>7</v>
      </c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50"/>
      <c r="ED45" s="48" t="s">
        <v>8</v>
      </c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50"/>
      <c r="ES45" s="63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</row>
    <row r="46" spans="1:164" ht="10.5" thickBot="1">
      <c r="A46" s="43">
        <v>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4"/>
      <c r="AX46" s="45">
        <v>2</v>
      </c>
      <c r="AY46" s="46"/>
      <c r="AZ46" s="46"/>
      <c r="BA46" s="46"/>
      <c r="BB46" s="46"/>
      <c r="BC46" s="47"/>
      <c r="BD46" s="45">
        <v>3</v>
      </c>
      <c r="BE46" s="46"/>
      <c r="BF46" s="46"/>
      <c r="BG46" s="46"/>
      <c r="BH46" s="46"/>
      <c r="BI46" s="46"/>
      <c r="BJ46" s="47"/>
      <c r="BK46" s="45">
        <v>4</v>
      </c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7"/>
      <c r="BY46" s="45">
        <v>5</v>
      </c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7"/>
      <c r="CN46" s="45">
        <v>6</v>
      </c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7"/>
      <c r="DD46" s="45">
        <v>7</v>
      </c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7"/>
      <c r="DQ46" s="45">
        <v>8</v>
      </c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7"/>
      <c r="ED46" s="45">
        <v>9</v>
      </c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7"/>
      <c r="ES46" s="45">
        <v>10</v>
      </c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</row>
    <row r="47" spans="1:164" ht="9.75">
      <c r="A47" s="37" t="s">
        <v>92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9" t="s">
        <v>93</v>
      </c>
      <c r="AY47" s="40"/>
      <c r="AZ47" s="40"/>
      <c r="BA47" s="40"/>
      <c r="BB47" s="40"/>
      <c r="BC47" s="41"/>
      <c r="BD47" s="42" t="s">
        <v>59</v>
      </c>
      <c r="BE47" s="40"/>
      <c r="BF47" s="40"/>
      <c r="BG47" s="40"/>
      <c r="BH47" s="40"/>
      <c r="BI47" s="40"/>
      <c r="BJ47" s="41"/>
      <c r="BK47" s="104">
        <f>BK48+BK54+BK62+BK66+BK75+BK79+BK83+BK84+BK90</f>
        <v>609584.8400000001</v>
      </c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6"/>
      <c r="BY47" s="104">
        <f>BY48+BY54+BY62+BY66+BY75+BY79+BY83+BY84+BY90</f>
        <v>183960.81</v>
      </c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6"/>
      <c r="CN47" s="104">
        <f>CN48+CN54+CN62+CN66+CN75+CN79+CN84+CN83+CN90</f>
        <v>0</v>
      </c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6"/>
      <c r="DD47" s="104">
        <f>DD48+DD54+DD62+DD66+DD75+DD79+DD83+DD84+DD90</f>
        <v>383085.81999999995</v>
      </c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6"/>
      <c r="DQ47" s="104">
        <f>DQ48+DQ54+DQ62+DQ66+DQ75+DQ79+DQ83+DQ84+DQ90</f>
        <v>0</v>
      </c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6"/>
      <c r="ED47" s="104">
        <f>BY47+CN47+DD47+DQ47</f>
        <v>567046.6299999999</v>
      </c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6"/>
      <c r="ES47" s="104">
        <f>BK47-ED47</f>
        <v>42538.210000000196</v>
      </c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8"/>
    </row>
    <row r="48" spans="1:164" ht="9.75">
      <c r="A48" s="23" t="s">
        <v>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4" t="s">
        <v>95</v>
      </c>
      <c r="AY48" s="25"/>
      <c r="AZ48" s="25"/>
      <c r="BA48" s="25"/>
      <c r="BB48" s="25"/>
      <c r="BC48" s="26"/>
      <c r="BD48" s="29" t="s">
        <v>96</v>
      </c>
      <c r="BE48" s="25"/>
      <c r="BF48" s="25"/>
      <c r="BG48" s="25"/>
      <c r="BH48" s="25"/>
      <c r="BI48" s="25"/>
      <c r="BJ48" s="26"/>
      <c r="BK48" s="109">
        <f>BK50+BK52+BK53</f>
        <v>454584.84</v>
      </c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1"/>
      <c r="BY48" s="109">
        <f>BY50+BY52+BY53</f>
        <v>99006.37</v>
      </c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1"/>
      <c r="CN48" s="109">
        <f>CN50+CN52+CN53</f>
        <v>0</v>
      </c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1"/>
      <c r="DD48" s="109">
        <f>DD50+DD52+DD53</f>
        <v>324354.08999999997</v>
      </c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1"/>
      <c r="DQ48" s="109">
        <f>DQ50+DQ52+DQ53</f>
        <v>0</v>
      </c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1"/>
      <c r="ED48" s="109">
        <f>ED50+ED52+ED53</f>
        <v>423360.45999999996</v>
      </c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1"/>
      <c r="ES48" s="109">
        <f>ES50+ES52+ES53</f>
        <v>31224.38000000002</v>
      </c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5"/>
    </row>
    <row r="49" spans="1:164" ht="24" customHeight="1">
      <c r="A49" s="36" t="s">
        <v>94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20"/>
      <c r="AY49" s="21"/>
      <c r="AZ49" s="21"/>
      <c r="BA49" s="21"/>
      <c r="BB49" s="21"/>
      <c r="BC49" s="22"/>
      <c r="BD49" s="30"/>
      <c r="BE49" s="21"/>
      <c r="BF49" s="21"/>
      <c r="BG49" s="21"/>
      <c r="BH49" s="21"/>
      <c r="BI49" s="21"/>
      <c r="BJ49" s="22"/>
      <c r="BK49" s="112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4"/>
      <c r="BY49" s="112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4"/>
      <c r="CN49" s="112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4"/>
      <c r="DD49" s="112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4"/>
      <c r="DQ49" s="112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4"/>
      <c r="ED49" s="112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4"/>
      <c r="ES49" s="112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6"/>
    </row>
    <row r="50" spans="1:164" ht="9.75">
      <c r="A50" s="23" t="s">
        <v>50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4" t="s">
        <v>98</v>
      </c>
      <c r="AY50" s="25"/>
      <c r="AZ50" s="25"/>
      <c r="BA50" s="25"/>
      <c r="BB50" s="25"/>
      <c r="BC50" s="26"/>
      <c r="BD50" s="29" t="s">
        <v>99</v>
      </c>
      <c r="BE50" s="25"/>
      <c r="BF50" s="25"/>
      <c r="BG50" s="25"/>
      <c r="BH50" s="25"/>
      <c r="BI50" s="25"/>
      <c r="BJ50" s="26"/>
      <c r="BK50" s="109">
        <v>334383.07</v>
      </c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1"/>
      <c r="BY50" s="109">
        <f>323506.55-DD50</f>
        <v>32591</v>
      </c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1"/>
      <c r="CN50" s="109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1"/>
      <c r="DD50" s="109">
        <v>290915.55</v>
      </c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1"/>
      <c r="DQ50" s="109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1"/>
      <c r="ED50" s="109">
        <f>BY50+CN50+DD50+DQ50</f>
        <v>323506.55</v>
      </c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1"/>
      <c r="ES50" s="109">
        <f>BK50-ED50</f>
        <v>10876.520000000019</v>
      </c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5"/>
    </row>
    <row r="51" spans="1:164" ht="9.75">
      <c r="A51" s="15" t="s">
        <v>97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20"/>
      <c r="AY51" s="21"/>
      <c r="AZ51" s="21"/>
      <c r="BA51" s="21"/>
      <c r="BB51" s="21"/>
      <c r="BC51" s="22"/>
      <c r="BD51" s="30"/>
      <c r="BE51" s="21"/>
      <c r="BF51" s="21"/>
      <c r="BG51" s="21"/>
      <c r="BH51" s="21"/>
      <c r="BI51" s="21"/>
      <c r="BJ51" s="22"/>
      <c r="BK51" s="112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4"/>
      <c r="BY51" s="112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4"/>
      <c r="CN51" s="112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4"/>
      <c r="DD51" s="112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4"/>
      <c r="DQ51" s="112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4"/>
      <c r="ED51" s="112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4"/>
      <c r="ES51" s="112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6"/>
    </row>
    <row r="52" spans="1:164" ht="9.75">
      <c r="A52" s="15" t="s">
        <v>100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20" t="s">
        <v>101</v>
      </c>
      <c r="AY52" s="21"/>
      <c r="AZ52" s="21"/>
      <c r="BA52" s="21"/>
      <c r="BB52" s="21"/>
      <c r="BC52" s="22"/>
      <c r="BD52" s="30" t="s">
        <v>102</v>
      </c>
      <c r="BE52" s="21"/>
      <c r="BF52" s="21"/>
      <c r="BG52" s="21"/>
      <c r="BH52" s="21"/>
      <c r="BI52" s="21"/>
      <c r="BJ52" s="22"/>
      <c r="BK52" s="112">
        <v>2400</v>
      </c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4"/>
      <c r="BY52" s="112">
        <f>2400-DD52</f>
        <v>0</v>
      </c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4"/>
      <c r="CN52" s="112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4"/>
      <c r="DD52" s="112">
        <v>2400</v>
      </c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4"/>
      <c r="DQ52" s="112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4"/>
      <c r="ED52" s="101">
        <f>BY52+CN52+DD52+DQ52</f>
        <v>2400</v>
      </c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3"/>
      <c r="ES52" s="112">
        <f>BK52-ED52</f>
        <v>0</v>
      </c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6"/>
    </row>
    <row r="53" spans="1:164" ht="9.75">
      <c r="A53" s="15" t="s">
        <v>103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20" t="s">
        <v>104</v>
      </c>
      <c r="AY53" s="21"/>
      <c r="AZ53" s="21"/>
      <c r="BA53" s="21"/>
      <c r="BB53" s="21"/>
      <c r="BC53" s="22"/>
      <c r="BD53" s="30" t="s">
        <v>105</v>
      </c>
      <c r="BE53" s="21"/>
      <c r="BF53" s="21"/>
      <c r="BG53" s="21"/>
      <c r="BH53" s="21"/>
      <c r="BI53" s="21"/>
      <c r="BJ53" s="22"/>
      <c r="BK53" s="112">
        <f>117801.77</f>
        <v>117801.77</v>
      </c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4"/>
      <c r="BY53" s="112">
        <f>97453.91-DD53</f>
        <v>66415.37</v>
      </c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4"/>
      <c r="CN53" s="112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4"/>
      <c r="DD53" s="112">
        <v>31038.54</v>
      </c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4"/>
      <c r="DQ53" s="112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4"/>
      <c r="ED53" s="101">
        <f>BY53+CN53+DD53+DQ53</f>
        <v>97453.91</v>
      </c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3"/>
      <c r="ES53" s="112">
        <f>BK53-ED53</f>
        <v>20347.86</v>
      </c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6"/>
    </row>
    <row r="54" spans="1:164" ht="11.25">
      <c r="A54" s="31" t="s">
        <v>106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 t="s">
        <v>107</v>
      </c>
      <c r="AY54" s="33"/>
      <c r="AZ54" s="33"/>
      <c r="BA54" s="33"/>
      <c r="BB54" s="33"/>
      <c r="BC54" s="34"/>
      <c r="BD54" s="35" t="s">
        <v>108</v>
      </c>
      <c r="BE54" s="33"/>
      <c r="BF54" s="33"/>
      <c r="BG54" s="33"/>
      <c r="BH54" s="33"/>
      <c r="BI54" s="33"/>
      <c r="BJ54" s="34"/>
      <c r="BK54" s="101">
        <f>BK55+BK57+BK58+BK59+BK60+BK61</f>
        <v>66900.31999999999</v>
      </c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3"/>
      <c r="BY54" s="101">
        <f>BY55+BY57+BY58+BY59+BY60+BY61</f>
        <v>48807.72</v>
      </c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3"/>
      <c r="CN54" s="101">
        <f>CN55+CN57+CN58+CN59+CN60+CN61</f>
        <v>0</v>
      </c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3"/>
      <c r="DD54" s="101">
        <f>DD55+DD57+DD58+DD59+DD60+DD61</f>
        <v>6830</v>
      </c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3"/>
      <c r="DQ54" s="101">
        <f>DQ55+DQ57+DQ58+DQ59+DQ60+DQ61</f>
        <v>0</v>
      </c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3"/>
      <c r="ED54" s="101">
        <f>ED55+ED57+ED58+ED59+ED60+ED61</f>
        <v>55637.72</v>
      </c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3"/>
      <c r="ES54" s="101">
        <f>ES55+ES57+ES58+ES59+ES60+ES61</f>
        <v>11262.599999999997</v>
      </c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7"/>
    </row>
    <row r="55" spans="1:164" ht="9.75">
      <c r="A55" s="23" t="s">
        <v>50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4" t="s">
        <v>110</v>
      </c>
      <c r="AY55" s="25"/>
      <c r="AZ55" s="25"/>
      <c r="BA55" s="25"/>
      <c r="BB55" s="25"/>
      <c r="BC55" s="26"/>
      <c r="BD55" s="29" t="s">
        <v>111</v>
      </c>
      <c r="BE55" s="25"/>
      <c r="BF55" s="25"/>
      <c r="BG55" s="25"/>
      <c r="BH55" s="25"/>
      <c r="BI55" s="25"/>
      <c r="BJ55" s="26"/>
      <c r="BK55" s="109">
        <v>4778.7</v>
      </c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1"/>
      <c r="BY55" s="109">
        <f>4774.28-DD55</f>
        <v>4774.28</v>
      </c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1"/>
      <c r="CN55" s="109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1"/>
      <c r="DD55" s="109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1"/>
      <c r="DQ55" s="109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1"/>
      <c r="ED55" s="109">
        <f>BY55+CN55+DD55+DQ55</f>
        <v>4774.28</v>
      </c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1"/>
      <c r="ES55" s="109">
        <f>BK55-ED55</f>
        <v>4.420000000000073</v>
      </c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5"/>
    </row>
    <row r="56" spans="1:164" ht="9.75">
      <c r="A56" s="15" t="s">
        <v>109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20"/>
      <c r="AY56" s="21"/>
      <c r="AZ56" s="21"/>
      <c r="BA56" s="21"/>
      <c r="BB56" s="21"/>
      <c r="BC56" s="22"/>
      <c r="BD56" s="30"/>
      <c r="BE56" s="21"/>
      <c r="BF56" s="21"/>
      <c r="BG56" s="21"/>
      <c r="BH56" s="21"/>
      <c r="BI56" s="21"/>
      <c r="BJ56" s="22"/>
      <c r="BK56" s="112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4"/>
      <c r="BY56" s="112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4"/>
      <c r="CN56" s="112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4"/>
      <c r="DD56" s="112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4"/>
      <c r="DQ56" s="112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4"/>
      <c r="ED56" s="112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4"/>
      <c r="ES56" s="112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6"/>
    </row>
    <row r="57" spans="1:164" ht="9.75">
      <c r="A57" s="15" t="s">
        <v>112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20" t="s">
        <v>113</v>
      </c>
      <c r="AY57" s="21"/>
      <c r="AZ57" s="21"/>
      <c r="BA57" s="21"/>
      <c r="BB57" s="21"/>
      <c r="BC57" s="22"/>
      <c r="BD57" s="30" t="s">
        <v>114</v>
      </c>
      <c r="BE57" s="21"/>
      <c r="BF57" s="21"/>
      <c r="BG57" s="21"/>
      <c r="BH57" s="21"/>
      <c r="BI57" s="21"/>
      <c r="BJ57" s="22"/>
      <c r="BK57" s="112">
        <v>0</v>
      </c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4"/>
      <c r="BY57" s="101">
        <f>0-DD57</f>
        <v>0</v>
      </c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3"/>
      <c r="CN57" s="112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4"/>
      <c r="DD57" s="112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4"/>
      <c r="DQ57" s="112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4"/>
      <c r="ED57" s="112">
        <f>BY57+CN57+DD57+DQ57</f>
        <v>0</v>
      </c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4"/>
      <c r="ES57" s="112">
        <f>BK57-ED57</f>
        <v>0</v>
      </c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6"/>
    </row>
    <row r="58" spans="1:164" ht="9.75">
      <c r="A58" s="15" t="s">
        <v>115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20" t="s">
        <v>116</v>
      </c>
      <c r="AY58" s="21"/>
      <c r="AZ58" s="21"/>
      <c r="BA58" s="21"/>
      <c r="BB58" s="21"/>
      <c r="BC58" s="22"/>
      <c r="BD58" s="30" t="s">
        <v>117</v>
      </c>
      <c r="BE58" s="21"/>
      <c r="BF58" s="21"/>
      <c r="BG58" s="21"/>
      <c r="BH58" s="21"/>
      <c r="BI58" s="21"/>
      <c r="BJ58" s="22"/>
      <c r="BK58" s="112">
        <f>10900+6000</f>
        <v>16900</v>
      </c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4"/>
      <c r="BY58" s="101">
        <f>5900-DD58</f>
        <v>5900</v>
      </c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3"/>
      <c r="CN58" s="112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4"/>
      <c r="DD58" s="112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4"/>
      <c r="DQ58" s="112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4"/>
      <c r="ED58" s="112">
        <f>BY58+CN58+DD58+DQ58</f>
        <v>5900</v>
      </c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4"/>
      <c r="ES58" s="112">
        <f>BK58-ED58</f>
        <v>11000</v>
      </c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6"/>
    </row>
    <row r="59" spans="1:164" ht="9.75">
      <c r="A59" s="15" t="s">
        <v>118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20" t="s">
        <v>119</v>
      </c>
      <c r="AY59" s="21"/>
      <c r="AZ59" s="21"/>
      <c r="BA59" s="21"/>
      <c r="BB59" s="21"/>
      <c r="BC59" s="22"/>
      <c r="BD59" s="30" t="s">
        <v>120</v>
      </c>
      <c r="BE59" s="21"/>
      <c r="BF59" s="21"/>
      <c r="BG59" s="21"/>
      <c r="BH59" s="21"/>
      <c r="BI59" s="21"/>
      <c r="BJ59" s="22"/>
      <c r="BK59" s="112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4"/>
      <c r="BY59" s="101">
        <f>0-DD59</f>
        <v>0</v>
      </c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3"/>
      <c r="CN59" s="112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4"/>
      <c r="DD59" s="112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4"/>
      <c r="DQ59" s="112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4"/>
      <c r="ED59" s="112">
        <f>BY59+CN59+DD59+DQ59</f>
        <v>0</v>
      </c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4"/>
      <c r="ES59" s="112">
        <f>BK59-ED59</f>
        <v>0</v>
      </c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6"/>
    </row>
    <row r="60" spans="1:164" ht="9.75">
      <c r="A60" s="15" t="s">
        <v>121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20" t="s">
        <v>122</v>
      </c>
      <c r="AY60" s="21"/>
      <c r="AZ60" s="21"/>
      <c r="BA60" s="21"/>
      <c r="BB60" s="21"/>
      <c r="BC60" s="22"/>
      <c r="BD60" s="30" t="s">
        <v>123</v>
      </c>
      <c r="BE60" s="21"/>
      <c r="BF60" s="21"/>
      <c r="BG60" s="21"/>
      <c r="BH60" s="21"/>
      <c r="BI60" s="21"/>
      <c r="BJ60" s="22"/>
      <c r="BK60" s="112">
        <v>22800</v>
      </c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4"/>
      <c r="BY60" s="101">
        <f>22783.9-DD60</f>
        <v>18613.9</v>
      </c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3"/>
      <c r="CN60" s="112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4"/>
      <c r="DD60" s="112">
        <v>4170</v>
      </c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4"/>
      <c r="DQ60" s="112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4"/>
      <c r="ED60" s="112">
        <f>BY60+CN60+DD60+DQ60</f>
        <v>22783.9</v>
      </c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4"/>
      <c r="ES60" s="112">
        <f>BK60-ED60</f>
        <v>16.099999999998545</v>
      </c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6"/>
    </row>
    <row r="61" spans="1:164" ht="9.75">
      <c r="A61" s="15" t="s">
        <v>124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20" t="s">
        <v>125</v>
      </c>
      <c r="AY61" s="21"/>
      <c r="AZ61" s="21"/>
      <c r="BA61" s="21"/>
      <c r="BB61" s="21"/>
      <c r="BC61" s="22"/>
      <c r="BD61" s="30" t="s">
        <v>126</v>
      </c>
      <c r="BE61" s="21"/>
      <c r="BF61" s="21"/>
      <c r="BG61" s="21"/>
      <c r="BH61" s="21"/>
      <c r="BI61" s="21"/>
      <c r="BJ61" s="22"/>
      <c r="BK61" s="112">
        <v>22421.62</v>
      </c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4"/>
      <c r="BY61" s="101">
        <f>22179.54-DD61</f>
        <v>19519.54</v>
      </c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3"/>
      <c r="CN61" s="112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4"/>
      <c r="DD61" s="112">
        <v>2660</v>
      </c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4"/>
      <c r="DQ61" s="112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4"/>
      <c r="ED61" s="112">
        <f>BY61+CN61+DD61+DQ61</f>
        <v>22179.54</v>
      </c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4"/>
      <c r="ES61" s="112">
        <f>BK61-ED61</f>
        <v>242.0799999999981</v>
      </c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6"/>
    </row>
    <row r="62" spans="1:164" ht="11.25">
      <c r="A62" s="31" t="s">
        <v>127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 t="s">
        <v>128</v>
      </c>
      <c r="AY62" s="33"/>
      <c r="AZ62" s="33"/>
      <c r="BA62" s="33"/>
      <c r="BB62" s="33"/>
      <c r="BC62" s="34"/>
      <c r="BD62" s="35" t="s">
        <v>129</v>
      </c>
      <c r="BE62" s="33"/>
      <c r="BF62" s="33"/>
      <c r="BG62" s="33"/>
      <c r="BH62" s="33"/>
      <c r="BI62" s="33"/>
      <c r="BJ62" s="34"/>
      <c r="BK62" s="101">
        <f>BK63+BK65</f>
        <v>0</v>
      </c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3"/>
      <c r="BY62" s="101">
        <f>BY63+BY65</f>
        <v>0</v>
      </c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3"/>
      <c r="CN62" s="101">
        <f>CN63+CN65</f>
        <v>0</v>
      </c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3"/>
      <c r="DD62" s="101">
        <f>DD63+DD65</f>
        <v>0</v>
      </c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3"/>
      <c r="DQ62" s="101">
        <f>DQ63+DQ65</f>
        <v>0</v>
      </c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3"/>
      <c r="ED62" s="101">
        <f>ED63+ED65</f>
        <v>0</v>
      </c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3"/>
      <c r="ES62" s="101">
        <f>ES63+ES65</f>
        <v>0</v>
      </c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7"/>
    </row>
    <row r="63" spans="1:164" ht="9.75">
      <c r="A63" s="23" t="s">
        <v>50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4" t="s">
        <v>131</v>
      </c>
      <c r="AY63" s="25"/>
      <c r="AZ63" s="25"/>
      <c r="BA63" s="25"/>
      <c r="BB63" s="25"/>
      <c r="BC63" s="26"/>
      <c r="BD63" s="29" t="s">
        <v>132</v>
      </c>
      <c r="BE63" s="25"/>
      <c r="BF63" s="25"/>
      <c r="BG63" s="25"/>
      <c r="BH63" s="25"/>
      <c r="BI63" s="25"/>
      <c r="BJ63" s="26"/>
      <c r="BK63" s="109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1"/>
      <c r="BY63" s="109">
        <f>0-DD63</f>
        <v>0</v>
      </c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1"/>
      <c r="CN63" s="109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1"/>
      <c r="DD63" s="109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1"/>
      <c r="DQ63" s="109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1"/>
      <c r="ED63" s="109">
        <f>BY63+CN63+DD63+DQ63</f>
        <v>0</v>
      </c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1"/>
      <c r="ES63" s="109">
        <f>BK63-ED63</f>
        <v>0</v>
      </c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5"/>
    </row>
    <row r="64" spans="1:164" ht="22.5" customHeight="1">
      <c r="A64" s="15" t="s">
        <v>130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0"/>
      <c r="AY64" s="21"/>
      <c r="AZ64" s="21"/>
      <c r="BA64" s="21"/>
      <c r="BB64" s="21"/>
      <c r="BC64" s="22"/>
      <c r="BD64" s="30"/>
      <c r="BE64" s="21"/>
      <c r="BF64" s="21"/>
      <c r="BG64" s="21"/>
      <c r="BH64" s="21"/>
      <c r="BI64" s="21"/>
      <c r="BJ64" s="22"/>
      <c r="BK64" s="112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4"/>
      <c r="BY64" s="112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4"/>
      <c r="CN64" s="112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4"/>
      <c r="DD64" s="112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4"/>
      <c r="DQ64" s="112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4"/>
      <c r="ED64" s="112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4"/>
      <c r="ES64" s="112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6"/>
    </row>
    <row r="65" spans="1:164" ht="22.5" customHeight="1">
      <c r="A65" s="15" t="s">
        <v>133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0" t="s">
        <v>134</v>
      </c>
      <c r="AY65" s="21"/>
      <c r="AZ65" s="21"/>
      <c r="BA65" s="21"/>
      <c r="BB65" s="21"/>
      <c r="BC65" s="22"/>
      <c r="BD65" s="30" t="s">
        <v>135</v>
      </c>
      <c r="BE65" s="21"/>
      <c r="BF65" s="21"/>
      <c r="BG65" s="21"/>
      <c r="BH65" s="21"/>
      <c r="BI65" s="21"/>
      <c r="BJ65" s="22"/>
      <c r="BK65" s="112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4"/>
      <c r="BY65" s="112">
        <f>0-DD65</f>
        <v>0</v>
      </c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4"/>
      <c r="CN65" s="112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4"/>
      <c r="DD65" s="112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4"/>
      <c r="DQ65" s="112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4"/>
      <c r="ED65" s="112">
        <f>BY65+CN65+DD65+DQ65</f>
        <v>0</v>
      </c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4"/>
      <c r="ES65" s="112">
        <f>BK65-ED65</f>
        <v>0</v>
      </c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6"/>
    </row>
    <row r="66" spans="1:164" ht="11.25">
      <c r="A66" s="31" t="s">
        <v>136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 t="s">
        <v>96</v>
      </c>
      <c r="AY66" s="33"/>
      <c r="AZ66" s="33"/>
      <c r="BA66" s="33"/>
      <c r="BB66" s="33"/>
      <c r="BC66" s="34"/>
      <c r="BD66" s="35" t="s">
        <v>137</v>
      </c>
      <c r="BE66" s="33"/>
      <c r="BF66" s="33"/>
      <c r="BG66" s="33"/>
      <c r="BH66" s="33"/>
      <c r="BI66" s="33"/>
      <c r="BJ66" s="34"/>
      <c r="BK66" s="101">
        <f>BK67+BK69</f>
        <v>0</v>
      </c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3"/>
      <c r="BY66" s="101">
        <f>BY67+BY69</f>
        <v>0</v>
      </c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3"/>
      <c r="CN66" s="101">
        <f>CN67+CN69</f>
        <v>0</v>
      </c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3"/>
      <c r="DD66" s="101">
        <f>DD67+DD69</f>
        <v>0</v>
      </c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3"/>
      <c r="DQ66" s="101">
        <f>DQ67+DQ69</f>
        <v>0</v>
      </c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3"/>
      <c r="ED66" s="101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3"/>
      <c r="ES66" s="101">
        <f>ES67+ES69</f>
        <v>0</v>
      </c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7"/>
    </row>
    <row r="67" spans="1:164" ht="9.75">
      <c r="A67" s="23" t="s">
        <v>50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4" t="s">
        <v>99</v>
      </c>
      <c r="AY67" s="25"/>
      <c r="AZ67" s="25"/>
      <c r="BA67" s="25"/>
      <c r="BB67" s="25"/>
      <c r="BC67" s="26"/>
      <c r="BD67" s="29" t="s">
        <v>139</v>
      </c>
      <c r="BE67" s="25"/>
      <c r="BF67" s="25"/>
      <c r="BG67" s="25"/>
      <c r="BH67" s="25"/>
      <c r="BI67" s="25"/>
      <c r="BJ67" s="26"/>
      <c r="BK67" s="109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1"/>
      <c r="BY67" s="109">
        <f>0-DD67</f>
        <v>0</v>
      </c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1"/>
      <c r="CN67" s="109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1"/>
      <c r="DD67" s="109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1"/>
      <c r="DQ67" s="109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1"/>
      <c r="ED67" s="109">
        <f>BY67+CN67+DD67+DQ67</f>
        <v>0</v>
      </c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1"/>
      <c r="ES67" s="109">
        <f>BK67-ED67</f>
        <v>0</v>
      </c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5"/>
    </row>
    <row r="68" spans="1:164" ht="22.5" customHeight="1">
      <c r="A68" s="15" t="s">
        <v>138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0"/>
      <c r="AY68" s="21"/>
      <c r="AZ68" s="21"/>
      <c r="BA68" s="21"/>
      <c r="BB68" s="21"/>
      <c r="BC68" s="22"/>
      <c r="BD68" s="30"/>
      <c r="BE68" s="21"/>
      <c r="BF68" s="21"/>
      <c r="BG68" s="21"/>
      <c r="BH68" s="21"/>
      <c r="BI68" s="21"/>
      <c r="BJ68" s="22"/>
      <c r="BK68" s="112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4"/>
      <c r="BY68" s="112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4"/>
      <c r="CN68" s="112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4"/>
      <c r="DD68" s="112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4"/>
      <c r="DQ68" s="112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4"/>
      <c r="ED68" s="112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4"/>
      <c r="ES68" s="112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6"/>
    </row>
    <row r="69" spans="1:164" ht="33.75" customHeight="1" thickBot="1">
      <c r="A69" s="27" t="s">
        <v>141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8"/>
      <c r="AX69" s="16" t="s">
        <v>102</v>
      </c>
      <c r="AY69" s="17"/>
      <c r="AZ69" s="17"/>
      <c r="BA69" s="17"/>
      <c r="BB69" s="17"/>
      <c r="BC69" s="18"/>
      <c r="BD69" s="19" t="s">
        <v>140</v>
      </c>
      <c r="BE69" s="17"/>
      <c r="BF69" s="17"/>
      <c r="BG69" s="17"/>
      <c r="BH69" s="17"/>
      <c r="BI69" s="17"/>
      <c r="BJ69" s="18"/>
      <c r="BK69" s="117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9"/>
      <c r="BY69" s="117">
        <f>0-DD69</f>
        <v>0</v>
      </c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9"/>
      <c r="CN69" s="117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9"/>
      <c r="DD69" s="117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9"/>
      <c r="DQ69" s="117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9"/>
      <c r="ED69" s="117">
        <f>BY69+CN69+DD69+DQ69</f>
        <v>0</v>
      </c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9"/>
      <c r="ES69" s="117">
        <f>BK69-ED69</f>
        <v>0</v>
      </c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20"/>
    </row>
    <row r="70" ht="9.75">
      <c r="FH70" s="2" t="s">
        <v>142</v>
      </c>
    </row>
    <row r="71" ht="3.75" customHeight="1"/>
    <row r="72" spans="1:164" ht="9.75">
      <c r="A72" s="46" t="s">
        <v>0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7"/>
      <c r="AX72" s="60" t="s">
        <v>1</v>
      </c>
      <c r="AY72" s="61"/>
      <c r="AZ72" s="61"/>
      <c r="BA72" s="61"/>
      <c r="BB72" s="61"/>
      <c r="BC72" s="62"/>
      <c r="BD72" s="60" t="s">
        <v>2</v>
      </c>
      <c r="BE72" s="61"/>
      <c r="BF72" s="61"/>
      <c r="BG72" s="61"/>
      <c r="BH72" s="61"/>
      <c r="BI72" s="61"/>
      <c r="BJ72" s="62"/>
      <c r="BK72" s="60" t="s">
        <v>3</v>
      </c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2"/>
      <c r="BY72" s="66" t="s">
        <v>9</v>
      </c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4"/>
      <c r="ES72" s="60" t="s">
        <v>10</v>
      </c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</row>
    <row r="73" spans="1:164" ht="24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9"/>
      <c r="AX73" s="63"/>
      <c r="AY73" s="64"/>
      <c r="AZ73" s="64"/>
      <c r="BA73" s="64"/>
      <c r="BB73" s="64"/>
      <c r="BC73" s="65"/>
      <c r="BD73" s="63"/>
      <c r="BE73" s="64"/>
      <c r="BF73" s="64"/>
      <c r="BG73" s="64"/>
      <c r="BH73" s="64"/>
      <c r="BI73" s="64"/>
      <c r="BJ73" s="65"/>
      <c r="BK73" s="63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5"/>
      <c r="BY73" s="48" t="s">
        <v>4</v>
      </c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50"/>
      <c r="CN73" s="48" t="s">
        <v>5</v>
      </c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50"/>
      <c r="DD73" s="48" t="s">
        <v>6</v>
      </c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50"/>
      <c r="DQ73" s="48" t="s">
        <v>7</v>
      </c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50"/>
      <c r="ED73" s="48" t="s">
        <v>8</v>
      </c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50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</row>
    <row r="74" spans="1:164" ht="10.5" thickBot="1">
      <c r="A74" s="43">
        <v>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4"/>
      <c r="AX74" s="45">
        <v>2</v>
      </c>
      <c r="AY74" s="46"/>
      <c r="AZ74" s="46"/>
      <c r="BA74" s="46"/>
      <c r="BB74" s="46"/>
      <c r="BC74" s="47"/>
      <c r="BD74" s="45">
        <v>3</v>
      </c>
      <c r="BE74" s="46"/>
      <c r="BF74" s="46"/>
      <c r="BG74" s="46"/>
      <c r="BH74" s="46"/>
      <c r="BI74" s="46"/>
      <c r="BJ74" s="47"/>
      <c r="BK74" s="45">
        <v>4</v>
      </c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7"/>
      <c r="BY74" s="45">
        <v>5</v>
      </c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7"/>
      <c r="CN74" s="45">
        <v>6</v>
      </c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7"/>
      <c r="DD74" s="45">
        <v>7</v>
      </c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7"/>
      <c r="DQ74" s="45">
        <v>8</v>
      </c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7"/>
      <c r="ED74" s="45">
        <v>9</v>
      </c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7"/>
      <c r="ES74" s="45">
        <v>10</v>
      </c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</row>
    <row r="75" spans="1:164" ht="11.25">
      <c r="A75" s="31" t="s">
        <v>144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9" t="s">
        <v>129</v>
      </c>
      <c r="AY75" s="40"/>
      <c r="AZ75" s="40"/>
      <c r="BA75" s="40"/>
      <c r="BB75" s="40"/>
      <c r="BC75" s="41"/>
      <c r="BD75" s="42" t="s">
        <v>143</v>
      </c>
      <c r="BE75" s="40"/>
      <c r="BF75" s="40"/>
      <c r="BG75" s="40"/>
      <c r="BH75" s="40"/>
      <c r="BI75" s="40"/>
      <c r="BJ75" s="41"/>
      <c r="BK75" s="104">
        <f>BK76+BK78</f>
        <v>0</v>
      </c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6"/>
      <c r="BY75" s="104">
        <f>BY76+BY78</f>
        <v>0</v>
      </c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6"/>
      <c r="CN75" s="104">
        <f>CN76+CN78</f>
        <v>0</v>
      </c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6"/>
      <c r="DD75" s="104">
        <f>DD76+DD78</f>
        <v>0</v>
      </c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6"/>
      <c r="DQ75" s="104">
        <f>DQ76+DQ78</f>
        <v>0</v>
      </c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6"/>
      <c r="ED75" s="104">
        <f>ED76+ED78</f>
        <v>0</v>
      </c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6"/>
      <c r="ES75" s="104">
        <f>ES76+ES78</f>
        <v>0</v>
      </c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8"/>
    </row>
    <row r="76" spans="1:164" ht="9.75">
      <c r="A76" s="23" t="s">
        <v>50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4" t="s">
        <v>135</v>
      </c>
      <c r="AY76" s="25"/>
      <c r="AZ76" s="25"/>
      <c r="BA76" s="25"/>
      <c r="BB76" s="25"/>
      <c r="BC76" s="26"/>
      <c r="BD76" s="29" t="s">
        <v>145</v>
      </c>
      <c r="BE76" s="25"/>
      <c r="BF76" s="25"/>
      <c r="BG76" s="25"/>
      <c r="BH76" s="25"/>
      <c r="BI76" s="25"/>
      <c r="BJ76" s="26"/>
      <c r="BK76" s="109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1"/>
      <c r="BY76" s="109">
        <f>0-DD76</f>
        <v>0</v>
      </c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1"/>
      <c r="CN76" s="109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1"/>
      <c r="DD76" s="109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1"/>
      <c r="DQ76" s="109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1"/>
      <c r="ED76" s="109">
        <f>BY76+CN76+DD76+DQ76</f>
        <v>0</v>
      </c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1"/>
      <c r="ES76" s="109">
        <f>BK76-ED76</f>
        <v>0</v>
      </c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5"/>
    </row>
    <row r="77" spans="1:164" ht="22.5" customHeight="1">
      <c r="A77" s="15" t="s">
        <v>146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0"/>
      <c r="AY77" s="21"/>
      <c r="AZ77" s="21"/>
      <c r="BA77" s="21"/>
      <c r="BB77" s="21"/>
      <c r="BC77" s="22"/>
      <c r="BD77" s="30"/>
      <c r="BE77" s="21"/>
      <c r="BF77" s="21"/>
      <c r="BG77" s="21"/>
      <c r="BH77" s="21"/>
      <c r="BI77" s="21"/>
      <c r="BJ77" s="22"/>
      <c r="BK77" s="112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4"/>
      <c r="BY77" s="112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4"/>
      <c r="CN77" s="112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4"/>
      <c r="DD77" s="112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4"/>
      <c r="DQ77" s="112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4"/>
      <c r="ED77" s="112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4"/>
      <c r="ES77" s="112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6"/>
    </row>
    <row r="78" spans="1:164" ht="9.75">
      <c r="A78" s="15" t="s">
        <v>149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0" t="s">
        <v>147</v>
      </c>
      <c r="AY78" s="21"/>
      <c r="AZ78" s="21"/>
      <c r="BA78" s="21"/>
      <c r="BB78" s="21"/>
      <c r="BC78" s="22"/>
      <c r="BD78" s="30" t="s">
        <v>148</v>
      </c>
      <c r="BE78" s="21"/>
      <c r="BF78" s="21"/>
      <c r="BG78" s="21"/>
      <c r="BH78" s="21"/>
      <c r="BI78" s="21"/>
      <c r="BJ78" s="22"/>
      <c r="BK78" s="112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4"/>
      <c r="BY78" s="112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4"/>
      <c r="CN78" s="112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4"/>
      <c r="DD78" s="112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4"/>
      <c r="DQ78" s="112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4"/>
      <c r="ED78" s="112">
        <f>BY78+CN78+DD78+DQ78</f>
        <v>0</v>
      </c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4"/>
      <c r="ES78" s="112">
        <f>BK78-ED78</f>
        <v>0</v>
      </c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6"/>
    </row>
    <row r="79" spans="1:164" ht="11.25">
      <c r="A79" s="31" t="s">
        <v>151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2" t="s">
        <v>137</v>
      </c>
      <c r="AY79" s="33"/>
      <c r="AZ79" s="33"/>
      <c r="BA79" s="33"/>
      <c r="BB79" s="33"/>
      <c r="BC79" s="34"/>
      <c r="BD79" s="35" t="s">
        <v>150</v>
      </c>
      <c r="BE79" s="33"/>
      <c r="BF79" s="33"/>
      <c r="BG79" s="33"/>
      <c r="BH79" s="33"/>
      <c r="BI79" s="33"/>
      <c r="BJ79" s="34"/>
      <c r="BK79" s="101">
        <f>BK80+BK82</f>
        <v>0</v>
      </c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3"/>
      <c r="BY79" s="101">
        <f>BY80+BY82</f>
        <v>0</v>
      </c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3"/>
      <c r="CN79" s="101">
        <f>CN80+CN82</f>
        <v>0</v>
      </c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3"/>
      <c r="DD79" s="101">
        <f>DD80+DD82</f>
        <v>0</v>
      </c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3"/>
      <c r="DQ79" s="101">
        <f>DQ80+DQ82</f>
        <v>0</v>
      </c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3"/>
      <c r="ED79" s="101">
        <f>ED80+ED82</f>
        <v>0</v>
      </c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3"/>
      <c r="ES79" s="101">
        <f>ES80+ES82</f>
        <v>0</v>
      </c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7"/>
    </row>
    <row r="80" spans="1:164" ht="9.75">
      <c r="A80" s="23" t="s">
        <v>50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4" t="s">
        <v>140</v>
      </c>
      <c r="AY80" s="25"/>
      <c r="AZ80" s="25"/>
      <c r="BA80" s="25"/>
      <c r="BB80" s="25"/>
      <c r="BC80" s="26"/>
      <c r="BD80" s="29" t="s">
        <v>153</v>
      </c>
      <c r="BE80" s="25"/>
      <c r="BF80" s="25"/>
      <c r="BG80" s="25"/>
      <c r="BH80" s="25"/>
      <c r="BI80" s="25"/>
      <c r="BJ80" s="26"/>
      <c r="BK80" s="109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1"/>
      <c r="BY80" s="109">
        <f>0-DD80</f>
        <v>0</v>
      </c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1"/>
      <c r="CN80" s="109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1"/>
      <c r="DD80" s="109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1"/>
      <c r="DQ80" s="109"/>
      <c r="DR80" s="110"/>
      <c r="DS80" s="110"/>
      <c r="DT80" s="110"/>
      <c r="DU80" s="110"/>
      <c r="DV80" s="110"/>
      <c r="DW80" s="110"/>
      <c r="DX80" s="110"/>
      <c r="DY80" s="110"/>
      <c r="DZ80" s="110"/>
      <c r="EA80" s="110"/>
      <c r="EB80" s="110"/>
      <c r="EC80" s="111"/>
      <c r="ED80" s="109">
        <f>BY80+CN80+DD80+DQ80</f>
        <v>0</v>
      </c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1"/>
      <c r="ES80" s="109">
        <f>BK80-ED80</f>
        <v>0</v>
      </c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5"/>
    </row>
    <row r="81" spans="1:164" ht="9.75">
      <c r="A81" s="15" t="s">
        <v>152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20"/>
      <c r="AY81" s="21"/>
      <c r="AZ81" s="21"/>
      <c r="BA81" s="21"/>
      <c r="BB81" s="21"/>
      <c r="BC81" s="22"/>
      <c r="BD81" s="30"/>
      <c r="BE81" s="21"/>
      <c r="BF81" s="21"/>
      <c r="BG81" s="21"/>
      <c r="BH81" s="21"/>
      <c r="BI81" s="21"/>
      <c r="BJ81" s="22"/>
      <c r="BK81" s="112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4"/>
      <c r="BY81" s="112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4"/>
      <c r="CN81" s="112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4"/>
      <c r="DD81" s="112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4"/>
      <c r="DQ81" s="112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4"/>
      <c r="ED81" s="112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4"/>
      <c r="ES81" s="112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6"/>
    </row>
    <row r="82" spans="1:164" ht="22.5" customHeight="1">
      <c r="A82" s="15" t="s">
        <v>154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0" t="s">
        <v>155</v>
      </c>
      <c r="AY82" s="21"/>
      <c r="AZ82" s="21"/>
      <c r="BA82" s="21"/>
      <c r="BB82" s="21"/>
      <c r="BC82" s="22"/>
      <c r="BD82" s="30" t="s">
        <v>156</v>
      </c>
      <c r="BE82" s="21"/>
      <c r="BF82" s="21"/>
      <c r="BG82" s="21"/>
      <c r="BH82" s="21"/>
      <c r="BI82" s="21"/>
      <c r="BJ82" s="22"/>
      <c r="BK82" s="112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4"/>
      <c r="BY82" s="112">
        <f>0-DD82</f>
        <v>0</v>
      </c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4"/>
      <c r="CN82" s="112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4"/>
      <c r="DD82" s="112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4"/>
      <c r="DQ82" s="112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4"/>
      <c r="ED82" s="112">
        <f>BY82+CN82+DD82+DQ82</f>
        <v>0</v>
      </c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4"/>
      <c r="ES82" s="112">
        <f>BK82-ED82</f>
        <v>0</v>
      </c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6"/>
    </row>
    <row r="83" spans="1:164" ht="11.25">
      <c r="A83" s="31" t="s">
        <v>157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2" t="s">
        <v>143</v>
      </c>
      <c r="AY83" s="33"/>
      <c r="AZ83" s="33"/>
      <c r="BA83" s="33"/>
      <c r="BB83" s="33"/>
      <c r="BC83" s="34"/>
      <c r="BD83" s="35" t="s">
        <v>158</v>
      </c>
      <c r="BE83" s="33"/>
      <c r="BF83" s="33"/>
      <c r="BG83" s="33"/>
      <c r="BH83" s="33"/>
      <c r="BI83" s="33"/>
      <c r="BJ83" s="34"/>
      <c r="BK83" s="101">
        <v>3145.76</v>
      </c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3"/>
      <c r="BY83" s="101">
        <f>3145.76-DD83</f>
        <v>1600.1200000000001</v>
      </c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3"/>
      <c r="CN83" s="101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3"/>
      <c r="DD83" s="101">
        <v>1545.64</v>
      </c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3"/>
      <c r="DQ83" s="101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3"/>
      <c r="ED83" s="101">
        <f>BY83+CN83+DD83+DQ83</f>
        <v>3145.76</v>
      </c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3"/>
      <c r="ES83" s="101">
        <f>BK83-ED83</f>
        <v>0</v>
      </c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7"/>
    </row>
    <row r="84" spans="1:164" ht="24" customHeight="1">
      <c r="A84" s="31" t="s">
        <v>159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2" t="s">
        <v>150</v>
      </c>
      <c r="AY84" s="33"/>
      <c r="AZ84" s="33"/>
      <c r="BA84" s="33"/>
      <c r="BB84" s="33"/>
      <c r="BC84" s="34"/>
      <c r="BD84" s="35" t="s">
        <v>160</v>
      </c>
      <c r="BE84" s="33"/>
      <c r="BF84" s="33"/>
      <c r="BG84" s="33"/>
      <c r="BH84" s="33"/>
      <c r="BI84" s="33"/>
      <c r="BJ84" s="34"/>
      <c r="BK84" s="101">
        <f>BK85+BK87+BK88+BK89</f>
        <v>84953.92</v>
      </c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3"/>
      <c r="BY84" s="101">
        <f>BY85+BY87+BY88+BY89</f>
        <v>34546.600000000006</v>
      </c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3"/>
      <c r="CN84" s="101">
        <f>CN85+CN87+CN88+CN89</f>
        <v>0</v>
      </c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3"/>
      <c r="DD84" s="101">
        <f>DD85+DD87+DD88+DD89</f>
        <v>50356.09</v>
      </c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3"/>
      <c r="DQ84" s="101">
        <f>DQ85+DQ87+DQ88+DQ89</f>
        <v>0</v>
      </c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3"/>
      <c r="ED84" s="101">
        <f>ED85+ED87+ED88+ED89</f>
        <v>84902.69</v>
      </c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3"/>
      <c r="ES84" s="101">
        <f>ES85+ES87+ES88+ES89</f>
        <v>51.229999999995925</v>
      </c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7"/>
    </row>
    <row r="85" spans="1:164" ht="9.75">
      <c r="A85" s="23" t="s">
        <v>50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4" t="s">
        <v>162</v>
      </c>
      <c r="AY85" s="25"/>
      <c r="AZ85" s="25"/>
      <c r="BA85" s="25"/>
      <c r="BB85" s="25"/>
      <c r="BC85" s="26"/>
      <c r="BD85" s="29" t="s">
        <v>163</v>
      </c>
      <c r="BE85" s="25"/>
      <c r="BF85" s="25"/>
      <c r="BG85" s="25"/>
      <c r="BH85" s="25"/>
      <c r="BI85" s="25"/>
      <c r="BJ85" s="26"/>
      <c r="BK85" s="109">
        <v>9948</v>
      </c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1"/>
      <c r="BY85" s="109">
        <f>9948-DD85</f>
        <v>3658</v>
      </c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1"/>
      <c r="CN85" s="109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1"/>
      <c r="DD85" s="109">
        <v>6290</v>
      </c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1"/>
      <c r="DQ85" s="109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1"/>
      <c r="ED85" s="109">
        <f>BY85+CN85+DD85+DQ85</f>
        <v>9948</v>
      </c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1"/>
      <c r="ES85" s="109">
        <f>BK85-ED85</f>
        <v>0</v>
      </c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5"/>
    </row>
    <row r="86" spans="1:164" ht="9.75">
      <c r="A86" s="15" t="s">
        <v>161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0"/>
      <c r="AY86" s="21"/>
      <c r="AZ86" s="21"/>
      <c r="BA86" s="21"/>
      <c r="BB86" s="21"/>
      <c r="BC86" s="22"/>
      <c r="BD86" s="30"/>
      <c r="BE86" s="21"/>
      <c r="BF86" s="21"/>
      <c r="BG86" s="21"/>
      <c r="BH86" s="21"/>
      <c r="BI86" s="21"/>
      <c r="BJ86" s="22"/>
      <c r="BK86" s="112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4"/>
      <c r="BY86" s="112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4"/>
      <c r="CN86" s="112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4"/>
      <c r="DD86" s="112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4"/>
      <c r="DQ86" s="112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4"/>
      <c r="ED86" s="112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4"/>
      <c r="ES86" s="112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6"/>
    </row>
    <row r="87" spans="1:164" ht="9.75">
      <c r="A87" s="15" t="s">
        <v>164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0" t="s">
        <v>153</v>
      </c>
      <c r="AY87" s="21"/>
      <c r="AZ87" s="21"/>
      <c r="BA87" s="21"/>
      <c r="BB87" s="21"/>
      <c r="BC87" s="22"/>
      <c r="BD87" s="30" t="s">
        <v>165</v>
      </c>
      <c r="BE87" s="21"/>
      <c r="BF87" s="21"/>
      <c r="BG87" s="21"/>
      <c r="BH87" s="21"/>
      <c r="BI87" s="21"/>
      <c r="BJ87" s="22"/>
      <c r="BK87" s="112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4"/>
      <c r="BY87" s="112">
        <f>0-DD87</f>
        <v>0</v>
      </c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4"/>
      <c r="CN87" s="112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4"/>
      <c r="DD87" s="112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4"/>
      <c r="DQ87" s="112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4"/>
      <c r="ED87" s="112">
        <f>BY87+CN87+DD87+DQ87</f>
        <v>0</v>
      </c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4"/>
      <c r="ES87" s="112">
        <f>BK87-ED87</f>
        <v>0</v>
      </c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6"/>
    </row>
    <row r="88" spans="1:164" ht="9.75">
      <c r="A88" s="15" t="s">
        <v>166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0" t="s">
        <v>156</v>
      </c>
      <c r="AY88" s="21"/>
      <c r="AZ88" s="21"/>
      <c r="BA88" s="21"/>
      <c r="BB88" s="21"/>
      <c r="BC88" s="22"/>
      <c r="BD88" s="30" t="s">
        <v>167</v>
      </c>
      <c r="BE88" s="21"/>
      <c r="BF88" s="21"/>
      <c r="BG88" s="21"/>
      <c r="BH88" s="21"/>
      <c r="BI88" s="21"/>
      <c r="BJ88" s="22"/>
      <c r="BK88" s="112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4"/>
      <c r="BY88" s="112">
        <f>0-DD88</f>
        <v>0</v>
      </c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4"/>
      <c r="CN88" s="112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4"/>
      <c r="DD88" s="112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4"/>
      <c r="DQ88" s="112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4"/>
      <c r="ED88" s="112">
        <f>BY88+CN88+DD88+DQ88</f>
        <v>0</v>
      </c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4"/>
      <c r="ES88" s="112">
        <f>BK88-ED88</f>
        <v>0</v>
      </c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6"/>
    </row>
    <row r="89" spans="1:164" ht="9.75">
      <c r="A89" s="15" t="s">
        <v>168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0" t="s">
        <v>169</v>
      </c>
      <c r="AY89" s="21"/>
      <c r="AZ89" s="21"/>
      <c r="BA89" s="21"/>
      <c r="BB89" s="21"/>
      <c r="BC89" s="22"/>
      <c r="BD89" s="30" t="s">
        <v>170</v>
      </c>
      <c r="BE89" s="21"/>
      <c r="BF89" s="21"/>
      <c r="BG89" s="21"/>
      <c r="BH89" s="21"/>
      <c r="BI89" s="21"/>
      <c r="BJ89" s="22"/>
      <c r="BK89" s="112">
        <v>75005.92</v>
      </c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4"/>
      <c r="BY89" s="112">
        <f>74954.69-DD89</f>
        <v>30888.600000000006</v>
      </c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4"/>
      <c r="CN89" s="112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4"/>
      <c r="DD89" s="112">
        <v>44066.09</v>
      </c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4"/>
      <c r="DQ89" s="112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4"/>
      <c r="ED89" s="112">
        <f>BY89+CN89+DD89+DQ89</f>
        <v>74954.69</v>
      </c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4"/>
      <c r="ES89" s="112">
        <f>BK89-ED89</f>
        <v>51.229999999995925</v>
      </c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6"/>
    </row>
    <row r="90" spans="1:164" ht="11.25">
      <c r="A90" s="31" t="s">
        <v>171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2" t="s">
        <v>172</v>
      </c>
      <c r="AY90" s="33"/>
      <c r="AZ90" s="33"/>
      <c r="BA90" s="33"/>
      <c r="BB90" s="33"/>
      <c r="BC90" s="34"/>
      <c r="BD90" s="35" t="s">
        <v>173</v>
      </c>
      <c r="BE90" s="33"/>
      <c r="BF90" s="33"/>
      <c r="BG90" s="33"/>
      <c r="BH90" s="33"/>
      <c r="BI90" s="33"/>
      <c r="BJ90" s="34"/>
      <c r="BK90" s="101">
        <f>BK91+BK93+BK94</f>
        <v>0</v>
      </c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3"/>
      <c r="BY90" s="101">
        <f>BY91+BY93+BY94</f>
        <v>0</v>
      </c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3"/>
      <c r="CN90" s="101">
        <f>CN91+CN93+CN94</f>
        <v>0</v>
      </c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3"/>
      <c r="DD90" s="101">
        <f>DD91+DD93+DD94</f>
        <v>0</v>
      </c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3"/>
      <c r="DQ90" s="101">
        <f>DQ91+DQ93+DQ94</f>
        <v>0</v>
      </c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3"/>
      <c r="ED90" s="101">
        <f>ED91+ED93+ED94</f>
        <v>0</v>
      </c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3"/>
      <c r="ES90" s="101">
        <f>ES91+ES93+ES94</f>
        <v>0</v>
      </c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7"/>
    </row>
    <row r="91" spans="1:164" ht="9.75">
      <c r="A91" s="23" t="s">
        <v>39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4" t="s">
        <v>175</v>
      </c>
      <c r="AY91" s="25"/>
      <c r="AZ91" s="25"/>
      <c r="BA91" s="25"/>
      <c r="BB91" s="25"/>
      <c r="BC91" s="26"/>
      <c r="BD91" s="29" t="s">
        <v>176</v>
      </c>
      <c r="BE91" s="25"/>
      <c r="BF91" s="25"/>
      <c r="BG91" s="25"/>
      <c r="BH91" s="25"/>
      <c r="BI91" s="25"/>
      <c r="BJ91" s="26"/>
      <c r="BK91" s="109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1"/>
      <c r="BY91" s="109">
        <f>0-DD91</f>
        <v>0</v>
      </c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1"/>
      <c r="CN91" s="109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1"/>
      <c r="DD91" s="109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1"/>
      <c r="DQ91" s="109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1"/>
      <c r="ED91" s="109">
        <f>BY91+CN91+DD91+DQ91</f>
        <v>0</v>
      </c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1"/>
      <c r="ES91" s="109">
        <f>BK91-ED91</f>
        <v>0</v>
      </c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5"/>
    </row>
    <row r="92" spans="1:164" ht="9.75">
      <c r="A92" s="15" t="s">
        <v>174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0"/>
      <c r="AY92" s="21"/>
      <c r="AZ92" s="21"/>
      <c r="BA92" s="21"/>
      <c r="BB92" s="21"/>
      <c r="BC92" s="22"/>
      <c r="BD92" s="30"/>
      <c r="BE92" s="21"/>
      <c r="BF92" s="21"/>
      <c r="BG92" s="21"/>
      <c r="BH92" s="21"/>
      <c r="BI92" s="21"/>
      <c r="BJ92" s="22"/>
      <c r="BK92" s="112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4"/>
      <c r="BY92" s="112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4"/>
      <c r="CN92" s="112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4"/>
      <c r="DD92" s="112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4"/>
      <c r="DQ92" s="112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4"/>
      <c r="ED92" s="112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4"/>
      <c r="ES92" s="112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6"/>
    </row>
    <row r="93" spans="1:164" ht="9.75">
      <c r="A93" s="15" t="s">
        <v>177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0" t="s">
        <v>178</v>
      </c>
      <c r="AY93" s="21"/>
      <c r="AZ93" s="21"/>
      <c r="BA93" s="21"/>
      <c r="BB93" s="21"/>
      <c r="BC93" s="22"/>
      <c r="BD93" s="30" t="s">
        <v>179</v>
      </c>
      <c r="BE93" s="21"/>
      <c r="BF93" s="21"/>
      <c r="BG93" s="21"/>
      <c r="BH93" s="21"/>
      <c r="BI93" s="21"/>
      <c r="BJ93" s="22"/>
      <c r="BK93" s="112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4"/>
      <c r="BY93" s="112">
        <f>0-DD93</f>
        <v>0</v>
      </c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4"/>
      <c r="CN93" s="112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4"/>
      <c r="DD93" s="112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4"/>
      <c r="DQ93" s="112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4"/>
      <c r="ED93" s="112">
        <f>BY93+CN93+DD93+DQ93</f>
        <v>0</v>
      </c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4"/>
      <c r="ES93" s="112">
        <f>BK93-ED93</f>
        <v>0</v>
      </c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6"/>
    </row>
    <row r="94" spans="1:164" ht="10.5" thickBot="1">
      <c r="A94" s="79" t="s">
        <v>180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83" t="s">
        <v>181</v>
      </c>
      <c r="AY94" s="84"/>
      <c r="AZ94" s="84"/>
      <c r="BA94" s="84"/>
      <c r="BB94" s="84"/>
      <c r="BC94" s="85"/>
      <c r="BD94" s="86" t="s">
        <v>182</v>
      </c>
      <c r="BE94" s="84"/>
      <c r="BF94" s="84"/>
      <c r="BG94" s="84"/>
      <c r="BH94" s="84"/>
      <c r="BI94" s="84"/>
      <c r="BJ94" s="85"/>
      <c r="BK94" s="122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4"/>
      <c r="BY94" s="122">
        <f>0-DD94</f>
        <v>0</v>
      </c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4"/>
      <c r="CN94" s="122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4"/>
      <c r="DD94" s="122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4"/>
      <c r="DQ94" s="122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4"/>
      <c r="ED94" s="122">
        <f>BY94+CN94+DD94+DQ94</f>
        <v>0</v>
      </c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4"/>
      <c r="ES94" s="122">
        <f>BK94-ED94</f>
        <v>0</v>
      </c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5"/>
    </row>
    <row r="95" ht="9.75" customHeight="1" thickBot="1"/>
    <row r="96" spans="1:164" ht="17.25" customHeight="1">
      <c r="A96" s="87" t="s">
        <v>252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8"/>
      <c r="AX96" s="89" t="s">
        <v>183</v>
      </c>
      <c r="AY96" s="90"/>
      <c r="AZ96" s="90"/>
      <c r="BA96" s="90"/>
      <c r="BB96" s="90"/>
      <c r="BC96" s="91"/>
      <c r="BD96" s="92" t="s">
        <v>59</v>
      </c>
      <c r="BE96" s="90"/>
      <c r="BF96" s="90"/>
      <c r="BG96" s="90"/>
      <c r="BH96" s="90"/>
      <c r="BI96" s="90"/>
      <c r="BJ96" s="91"/>
      <c r="BK96" s="80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2"/>
      <c r="BY96" s="121">
        <f>BY17-BY47</f>
        <v>390236.02999999997</v>
      </c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2"/>
      <c r="CN96" s="121">
        <f>CN17-CN47</f>
        <v>0</v>
      </c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2"/>
      <c r="DD96" s="121">
        <f>DD17-DD47</f>
        <v>-383085.81999999995</v>
      </c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2"/>
      <c r="DQ96" s="121">
        <f>DQ17-DQ47</f>
        <v>0</v>
      </c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2"/>
      <c r="ED96" s="121">
        <f>BY96+CN96+DD96+DQ96</f>
        <v>7150.210000000021</v>
      </c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2"/>
      <c r="ES96" s="80" t="s">
        <v>59</v>
      </c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96"/>
    </row>
    <row r="97" spans="1:164" ht="3" customHeight="1" thickBot="1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5"/>
      <c r="AX97" s="83"/>
      <c r="AY97" s="84"/>
      <c r="AZ97" s="84"/>
      <c r="BA97" s="84"/>
      <c r="BB97" s="84"/>
      <c r="BC97" s="85"/>
      <c r="BD97" s="86"/>
      <c r="BE97" s="84"/>
      <c r="BF97" s="84"/>
      <c r="BG97" s="84"/>
      <c r="BH97" s="84"/>
      <c r="BI97" s="84"/>
      <c r="BJ97" s="85"/>
      <c r="BK97" s="76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8"/>
      <c r="BY97" s="76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8"/>
      <c r="CN97" s="76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8"/>
      <c r="DD97" s="76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8"/>
      <c r="DQ97" s="76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8"/>
      <c r="ED97" s="76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8"/>
      <c r="ES97" s="76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93"/>
    </row>
    <row r="98" spans="30:164" ht="12">
      <c r="AD98" s="52" t="s">
        <v>185</v>
      </c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FH98" s="2" t="s">
        <v>184</v>
      </c>
    </row>
    <row r="99" ht="3.75" customHeight="1"/>
    <row r="100" spans="1:164" ht="9.75">
      <c r="A100" s="46" t="s">
        <v>0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7"/>
      <c r="AX100" s="60" t="s">
        <v>1</v>
      </c>
      <c r="AY100" s="61"/>
      <c r="AZ100" s="61"/>
      <c r="BA100" s="61"/>
      <c r="BB100" s="61"/>
      <c r="BC100" s="62"/>
      <c r="BD100" s="60" t="s">
        <v>2</v>
      </c>
      <c r="BE100" s="61"/>
      <c r="BF100" s="61"/>
      <c r="BG100" s="61"/>
      <c r="BH100" s="61"/>
      <c r="BI100" s="61"/>
      <c r="BJ100" s="62"/>
      <c r="BK100" s="60" t="s">
        <v>3</v>
      </c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2"/>
      <c r="BY100" s="66" t="s">
        <v>9</v>
      </c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4"/>
      <c r="ES100" s="60" t="s">
        <v>10</v>
      </c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</row>
    <row r="101" spans="1:164" ht="24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9"/>
      <c r="AX101" s="63"/>
      <c r="AY101" s="64"/>
      <c r="AZ101" s="64"/>
      <c r="BA101" s="64"/>
      <c r="BB101" s="64"/>
      <c r="BC101" s="65"/>
      <c r="BD101" s="63"/>
      <c r="BE101" s="64"/>
      <c r="BF101" s="64"/>
      <c r="BG101" s="64"/>
      <c r="BH101" s="64"/>
      <c r="BI101" s="64"/>
      <c r="BJ101" s="65"/>
      <c r="BK101" s="63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5"/>
      <c r="BY101" s="48" t="s">
        <v>4</v>
      </c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50"/>
      <c r="CN101" s="48" t="s">
        <v>5</v>
      </c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50"/>
      <c r="DD101" s="48" t="s">
        <v>6</v>
      </c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50"/>
      <c r="DQ101" s="48" t="s">
        <v>7</v>
      </c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50"/>
      <c r="ED101" s="48" t="s">
        <v>8</v>
      </c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50"/>
      <c r="ES101" s="63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</row>
    <row r="102" spans="1:164" ht="10.5" thickBot="1">
      <c r="A102" s="43">
        <v>1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4"/>
      <c r="AX102" s="45">
        <v>2</v>
      </c>
      <c r="AY102" s="46"/>
      <c r="AZ102" s="46"/>
      <c r="BA102" s="46"/>
      <c r="BB102" s="46"/>
      <c r="BC102" s="47"/>
      <c r="BD102" s="45">
        <v>3</v>
      </c>
      <c r="BE102" s="46"/>
      <c r="BF102" s="46"/>
      <c r="BG102" s="46"/>
      <c r="BH102" s="46"/>
      <c r="BI102" s="46"/>
      <c r="BJ102" s="47"/>
      <c r="BK102" s="45">
        <v>4</v>
      </c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7"/>
      <c r="BY102" s="45">
        <v>5</v>
      </c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7"/>
      <c r="CN102" s="45">
        <v>6</v>
      </c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7"/>
      <c r="DD102" s="45">
        <v>7</v>
      </c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7"/>
      <c r="DQ102" s="45">
        <v>8</v>
      </c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7"/>
      <c r="ED102" s="45">
        <v>9</v>
      </c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7"/>
      <c r="ES102" s="45">
        <v>10</v>
      </c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</row>
    <row r="103" spans="1:164" ht="22.5" customHeight="1">
      <c r="A103" s="37" t="s">
        <v>186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9" t="s">
        <v>173</v>
      </c>
      <c r="AY103" s="40"/>
      <c r="AZ103" s="40"/>
      <c r="BA103" s="40"/>
      <c r="BB103" s="40"/>
      <c r="BC103" s="41"/>
      <c r="BD103" s="42"/>
      <c r="BE103" s="40"/>
      <c r="BF103" s="40"/>
      <c r="BG103" s="40"/>
      <c r="BH103" s="40"/>
      <c r="BI103" s="40"/>
      <c r="BJ103" s="41"/>
      <c r="BK103" s="104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6"/>
      <c r="BY103" s="104">
        <f>BY121+BY124</f>
        <v>-390236.03</v>
      </c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6"/>
      <c r="CN103" s="104">
        <f>CN121+CN124</f>
        <v>0</v>
      </c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6"/>
      <c r="DD103" s="104">
        <f>DD121+DD124</f>
        <v>383085.81999999995</v>
      </c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6"/>
      <c r="DQ103" s="104">
        <f>DQ121+DQ124</f>
        <v>0</v>
      </c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6"/>
      <c r="ED103" s="104">
        <f>BY103+CN103+DD103+DQ103</f>
        <v>-7150.210000000079</v>
      </c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6"/>
      <c r="ES103" s="104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8"/>
    </row>
    <row r="104" spans="1:164" ht="9.75">
      <c r="A104" s="97" t="s">
        <v>50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24" t="s">
        <v>176</v>
      </c>
      <c r="AY104" s="25"/>
      <c r="AZ104" s="25"/>
      <c r="BA104" s="25"/>
      <c r="BB104" s="25"/>
      <c r="BC104" s="26"/>
      <c r="BD104" s="29"/>
      <c r="BE104" s="25"/>
      <c r="BF104" s="25"/>
      <c r="BG104" s="25"/>
      <c r="BH104" s="25"/>
      <c r="BI104" s="25"/>
      <c r="BJ104" s="26"/>
      <c r="BK104" s="109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1"/>
      <c r="BY104" s="109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1"/>
      <c r="CN104" s="109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1"/>
      <c r="DD104" s="109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1"/>
      <c r="DQ104" s="109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1"/>
      <c r="ED104" s="109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1"/>
      <c r="ES104" s="109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5"/>
    </row>
    <row r="105" spans="1:164" ht="11.25">
      <c r="A105" s="36" t="s">
        <v>187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20"/>
      <c r="AY105" s="21"/>
      <c r="AZ105" s="21"/>
      <c r="BA105" s="21"/>
      <c r="BB105" s="21"/>
      <c r="BC105" s="22"/>
      <c r="BD105" s="30"/>
      <c r="BE105" s="21"/>
      <c r="BF105" s="21"/>
      <c r="BG105" s="21"/>
      <c r="BH105" s="21"/>
      <c r="BI105" s="21"/>
      <c r="BJ105" s="22"/>
      <c r="BK105" s="112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4"/>
      <c r="BY105" s="112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4"/>
      <c r="CN105" s="112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4"/>
      <c r="DD105" s="112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4"/>
      <c r="DQ105" s="112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4"/>
      <c r="ED105" s="112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4"/>
      <c r="ES105" s="112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6"/>
    </row>
    <row r="106" spans="1:164" ht="9.75">
      <c r="A106" s="23" t="s">
        <v>39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4" t="s">
        <v>189</v>
      </c>
      <c r="AY106" s="25"/>
      <c r="AZ106" s="25"/>
      <c r="BA106" s="25"/>
      <c r="BB106" s="25"/>
      <c r="BC106" s="26"/>
      <c r="BD106" s="29" t="s">
        <v>110</v>
      </c>
      <c r="BE106" s="25"/>
      <c r="BF106" s="25"/>
      <c r="BG106" s="25"/>
      <c r="BH106" s="25"/>
      <c r="BI106" s="25"/>
      <c r="BJ106" s="26"/>
      <c r="BK106" s="109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1"/>
      <c r="BY106" s="109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1"/>
      <c r="CN106" s="109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1"/>
      <c r="DD106" s="109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1"/>
      <c r="DQ106" s="109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1"/>
      <c r="ED106" s="109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1"/>
      <c r="ES106" s="109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5"/>
    </row>
    <row r="107" spans="1:164" ht="9.75">
      <c r="A107" s="98" t="s">
        <v>188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20"/>
      <c r="AY107" s="21"/>
      <c r="AZ107" s="21"/>
      <c r="BA107" s="21"/>
      <c r="BB107" s="21"/>
      <c r="BC107" s="22"/>
      <c r="BD107" s="30"/>
      <c r="BE107" s="21"/>
      <c r="BF107" s="21"/>
      <c r="BG107" s="21"/>
      <c r="BH107" s="21"/>
      <c r="BI107" s="21"/>
      <c r="BJ107" s="22"/>
      <c r="BK107" s="112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4"/>
      <c r="BY107" s="112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4"/>
      <c r="CN107" s="112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4"/>
      <c r="DD107" s="112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4"/>
      <c r="DQ107" s="112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4"/>
      <c r="ED107" s="112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4"/>
      <c r="ES107" s="112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6"/>
    </row>
    <row r="108" spans="1:164" ht="9.75">
      <c r="A108" s="98" t="s">
        <v>191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20" t="s">
        <v>190</v>
      </c>
      <c r="AY108" s="21"/>
      <c r="AZ108" s="21"/>
      <c r="BA108" s="21"/>
      <c r="BB108" s="21"/>
      <c r="BC108" s="22"/>
      <c r="BD108" s="30" t="s">
        <v>110</v>
      </c>
      <c r="BE108" s="21"/>
      <c r="BF108" s="21"/>
      <c r="BG108" s="21"/>
      <c r="BH108" s="21"/>
      <c r="BI108" s="21"/>
      <c r="BJ108" s="22"/>
      <c r="BK108" s="112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4"/>
      <c r="BY108" s="112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4"/>
      <c r="CN108" s="112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4"/>
      <c r="DD108" s="112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4"/>
      <c r="DQ108" s="112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4"/>
      <c r="ED108" s="112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4"/>
      <c r="ES108" s="112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6"/>
    </row>
    <row r="109" spans="1:164" ht="9.75">
      <c r="A109" s="98" t="s">
        <v>192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20" t="s">
        <v>193</v>
      </c>
      <c r="AY109" s="21"/>
      <c r="AZ109" s="21"/>
      <c r="BA109" s="21"/>
      <c r="BB109" s="21"/>
      <c r="BC109" s="22"/>
      <c r="BD109" s="30" t="s">
        <v>194</v>
      </c>
      <c r="BE109" s="21"/>
      <c r="BF109" s="21"/>
      <c r="BG109" s="21"/>
      <c r="BH109" s="21"/>
      <c r="BI109" s="21"/>
      <c r="BJ109" s="22"/>
      <c r="BK109" s="112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4"/>
      <c r="BY109" s="112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4"/>
      <c r="CN109" s="112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4"/>
      <c r="DD109" s="112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4"/>
      <c r="DQ109" s="112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4"/>
      <c r="ED109" s="112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4"/>
      <c r="ES109" s="112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6"/>
    </row>
    <row r="110" spans="1:164" ht="9.75">
      <c r="A110" s="98" t="s">
        <v>195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20" t="s">
        <v>196</v>
      </c>
      <c r="AY110" s="21"/>
      <c r="AZ110" s="21"/>
      <c r="BA110" s="21"/>
      <c r="BB110" s="21"/>
      <c r="BC110" s="22"/>
      <c r="BD110" s="30" t="s">
        <v>197</v>
      </c>
      <c r="BE110" s="21"/>
      <c r="BF110" s="21"/>
      <c r="BG110" s="21"/>
      <c r="BH110" s="21"/>
      <c r="BI110" s="21"/>
      <c r="BJ110" s="22"/>
      <c r="BK110" s="112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4"/>
      <c r="BY110" s="112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4"/>
      <c r="CN110" s="112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4"/>
      <c r="DD110" s="112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4"/>
      <c r="DQ110" s="112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4"/>
      <c r="ED110" s="112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4"/>
      <c r="ES110" s="112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6"/>
    </row>
    <row r="111" spans="1:164" ht="9.75">
      <c r="A111" s="98" t="s">
        <v>198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20" t="s">
        <v>199</v>
      </c>
      <c r="AY111" s="21"/>
      <c r="AZ111" s="21"/>
      <c r="BA111" s="21"/>
      <c r="BB111" s="21"/>
      <c r="BC111" s="22"/>
      <c r="BD111" s="30" t="s">
        <v>200</v>
      </c>
      <c r="BE111" s="21"/>
      <c r="BF111" s="21"/>
      <c r="BG111" s="21"/>
      <c r="BH111" s="21"/>
      <c r="BI111" s="21"/>
      <c r="BJ111" s="22"/>
      <c r="BK111" s="112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4"/>
      <c r="BY111" s="112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4"/>
      <c r="CN111" s="112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4"/>
      <c r="DD111" s="112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4"/>
      <c r="DQ111" s="112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4"/>
      <c r="ED111" s="112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4"/>
      <c r="ES111" s="112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6"/>
    </row>
    <row r="112" spans="1:164" ht="9.75">
      <c r="A112" s="98" t="s">
        <v>201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20" t="s">
        <v>202</v>
      </c>
      <c r="AY112" s="21"/>
      <c r="AZ112" s="21"/>
      <c r="BA112" s="21"/>
      <c r="BB112" s="21"/>
      <c r="BC112" s="22"/>
      <c r="BD112" s="30" t="s">
        <v>203</v>
      </c>
      <c r="BE112" s="21"/>
      <c r="BF112" s="21"/>
      <c r="BG112" s="21"/>
      <c r="BH112" s="21"/>
      <c r="BI112" s="21"/>
      <c r="BJ112" s="22"/>
      <c r="BK112" s="112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4"/>
      <c r="BY112" s="112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4"/>
      <c r="CN112" s="112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4"/>
      <c r="DD112" s="112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4"/>
      <c r="DQ112" s="112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4"/>
      <c r="ED112" s="112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4"/>
      <c r="ES112" s="112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6"/>
    </row>
    <row r="113" spans="1:164" ht="9.75">
      <c r="A113" s="98" t="s">
        <v>204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20" t="s">
        <v>205</v>
      </c>
      <c r="AY113" s="21"/>
      <c r="AZ113" s="21"/>
      <c r="BA113" s="21"/>
      <c r="BB113" s="21"/>
      <c r="BC113" s="22"/>
      <c r="BD113" s="30" t="s">
        <v>206</v>
      </c>
      <c r="BE113" s="21"/>
      <c r="BF113" s="21"/>
      <c r="BG113" s="21"/>
      <c r="BH113" s="21"/>
      <c r="BI113" s="21"/>
      <c r="BJ113" s="22"/>
      <c r="BK113" s="112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4"/>
      <c r="BY113" s="112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4"/>
      <c r="CN113" s="112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4"/>
      <c r="DD113" s="112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4"/>
      <c r="DQ113" s="112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4"/>
      <c r="ED113" s="112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4"/>
      <c r="ES113" s="112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6"/>
    </row>
    <row r="114" spans="1:164" ht="9.75">
      <c r="A114" s="98" t="s">
        <v>207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20" t="s">
        <v>208</v>
      </c>
      <c r="AY114" s="21"/>
      <c r="AZ114" s="21"/>
      <c r="BA114" s="21"/>
      <c r="BB114" s="21"/>
      <c r="BC114" s="22"/>
      <c r="BD114" s="30" t="s">
        <v>209</v>
      </c>
      <c r="BE114" s="21"/>
      <c r="BF114" s="21"/>
      <c r="BG114" s="21"/>
      <c r="BH114" s="21"/>
      <c r="BI114" s="21"/>
      <c r="BJ114" s="22"/>
      <c r="BK114" s="112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4"/>
      <c r="BY114" s="112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4"/>
      <c r="CN114" s="112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4"/>
      <c r="DD114" s="112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4"/>
      <c r="DQ114" s="112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4"/>
      <c r="ED114" s="112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4"/>
      <c r="ES114" s="112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6"/>
    </row>
    <row r="115" spans="1:164" ht="11.25">
      <c r="A115" s="31" t="s">
        <v>210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2" t="s">
        <v>75</v>
      </c>
      <c r="AY115" s="33"/>
      <c r="AZ115" s="33"/>
      <c r="BA115" s="33"/>
      <c r="BB115" s="33"/>
      <c r="BC115" s="34"/>
      <c r="BD115" s="35"/>
      <c r="BE115" s="33"/>
      <c r="BF115" s="33"/>
      <c r="BG115" s="33"/>
      <c r="BH115" s="33"/>
      <c r="BI115" s="33"/>
      <c r="BJ115" s="34"/>
      <c r="BK115" s="101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3"/>
      <c r="BY115" s="101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3"/>
      <c r="CN115" s="101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3"/>
      <c r="DD115" s="101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3"/>
      <c r="DQ115" s="101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3"/>
      <c r="ED115" s="101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3"/>
      <c r="ES115" s="101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7"/>
    </row>
    <row r="116" spans="1:164" ht="9.75">
      <c r="A116" s="23" t="s">
        <v>39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4" t="s">
        <v>211</v>
      </c>
      <c r="AY116" s="25"/>
      <c r="AZ116" s="25"/>
      <c r="BA116" s="25"/>
      <c r="BB116" s="25"/>
      <c r="BC116" s="26"/>
      <c r="BD116" s="29" t="s">
        <v>110</v>
      </c>
      <c r="BE116" s="25"/>
      <c r="BF116" s="25"/>
      <c r="BG116" s="25"/>
      <c r="BH116" s="25"/>
      <c r="BI116" s="25"/>
      <c r="BJ116" s="26"/>
      <c r="BK116" s="109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1"/>
      <c r="BY116" s="109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1"/>
      <c r="CN116" s="109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1"/>
      <c r="DD116" s="109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1"/>
      <c r="DQ116" s="109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1"/>
      <c r="ED116" s="109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1"/>
      <c r="ES116" s="109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5"/>
    </row>
    <row r="117" spans="1:164" ht="9.75">
      <c r="A117" s="98" t="s">
        <v>188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20"/>
      <c r="AY117" s="21"/>
      <c r="AZ117" s="21"/>
      <c r="BA117" s="21"/>
      <c r="BB117" s="21"/>
      <c r="BC117" s="22"/>
      <c r="BD117" s="30"/>
      <c r="BE117" s="21"/>
      <c r="BF117" s="21"/>
      <c r="BG117" s="21"/>
      <c r="BH117" s="21"/>
      <c r="BI117" s="21"/>
      <c r="BJ117" s="22"/>
      <c r="BK117" s="112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4"/>
      <c r="BY117" s="112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4"/>
      <c r="CN117" s="112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4"/>
      <c r="DD117" s="112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4"/>
      <c r="DQ117" s="112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4"/>
      <c r="ED117" s="112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4"/>
      <c r="ES117" s="112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6"/>
    </row>
    <row r="118" spans="1:164" ht="9.75">
      <c r="A118" s="98" t="s">
        <v>191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20" t="s">
        <v>253</v>
      </c>
      <c r="AY118" s="21"/>
      <c r="AZ118" s="21"/>
      <c r="BA118" s="21"/>
      <c r="BB118" s="21"/>
      <c r="BC118" s="22"/>
      <c r="BD118" s="30" t="s">
        <v>110</v>
      </c>
      <c r="BE118" s="21"/>
      <c r="BF118" s="21"/>
      <c r="BG118" s="21"/>
      <c r="BH118" s="21"/>
      <c r="BI118" s="21"/>
      <c r="BJ118" s="22"/>
      <c r="BK118" s="112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4"/>
      <c r="BY118" s="112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4"/>
      <c r="CN118" s="112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4"/>
      <c r="DD118" s="112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4"/>
      <c r="DQ118" s="112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4"/>
      <c r="ED118" s="112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4"/>
      <c r="ES118" s="112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6"/>
    </row>
    <row r="119" spans="1:164" ht="9.75">
      <c r="A119" s="98" t="s">
        <v>204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20" t="s">
        <v>212</v>
      </c>
      <c r="AY119" s="21"/>
      <c r="AZ119" s="21"/>
      <c r="BA119" s="21"/>
      <c r="BB119" s="21"/>
      <c r="BC119" s="22"/>
      <c r="BD119" s="30" t="s">
        <v>213</v>
      </c>
      <c r="BE119" s="21"/>
      <c r="BF119" s="21"/>
      <c r="BG119" s="21"/>
      <c r="BH119" s="21"/>
      <c r="BI119" s="21"/>
      <c r="BJ119" s="22"/>
      <c r="BK119" s="112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4"/>
      <c r="BY119" s="112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4"/>
      <c r="CN119" s="112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4"/>
      <c r="DD119" s="112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4"/>
      <c r="DQ119" s="112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4"/>
      <c r="ED119" s="112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4"/>
      <c r="ES119" s="112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6"/>
    </row>
    <row r="120" spans="1:164" ht="9.75">
      <c r="A120" s="98" t="s">
        <v>207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20" t="s">
        <v>214</v>
      </c>
      <c r="AY120" s="21"/>
      <c r="AZ120" s="21"/>
      <c r="BA120" s="21"/>
      <c r="BB120" s="21"/>
      <c r="BC120" s="22"/>
      <c r="BD120" s="30" t="s">
        <v>215</v>
      </c>
      <c r="BE120" s="21"/>
      <c r="BF120" s="21"/>
      <c r="BG120" s="21"/>
      <c r="BH120" s="21"/>
      <c r="BI120" s="21"/>
      <c r="BJ120" s="22"/>
      <c r="BK120" s="112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4"/>
      <c r="BY120" s="112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4"/>
      <c r="CN120" s="112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4"/>
      <c r="DD120" s="112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4"/>
      <c r="DQ120" s="112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4"/>
      <c r="ED120" s="112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4"/>
      <c r="ES120" s="112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6"/>
    </row>
    <row r="121" spans="1:164" ht="11.25">
      <c r="A121" s="31" t="s">
        <v>216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2" t="s">
        <v>217</v>
      </c>
      <c r="AY121" s="33"/>
      <c r="AZ121" s="33"/>
      <c r="BA121" s="33"/>
      <c r="BB121" s="33"/>
      <c r="BC121" s="34"/>
      <c r="BD121" s="35" t="s">
        <v>59</v>
      </c>
      <c r="BE121" s="33"/>
      <c r="BF121" s="33"/>
      <c r="BG121" s="33"/>
      <c r="BH121" s="33"/>
      <c r="BI121" s="33"/>
      <c r="BJ121" s="34"/>
      <c r="BK121" s="101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3"/>
      <c r="BY121" s="101">
        <f>BY122+BY123</f>
        <v>-7150.210000000079</v>
      </c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3"/>
      <c r="CN121" s="101">
        <f>CN122+CN123</f>
        <v>0</v>
      </c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3"/>
      <c r="DD121" s="101">
        <f>DD122+DD123</f>
        <v>0</v>
      </c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3"/>
      <c r="DQ121" s="101">
        <f>DQ122+DQ123</f>
        <v>0</v>
      </c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3"/>
      <c r="ED121" s="101">
        <f>BY121+CN121+DD121+DQ121</f>
        <v>-7150.210000000079</v>
      </c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3"/>
      <c r="ES121" s="101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7"/>
    </row>
    <row r="122" spans="1:164" ht="9.75">
      <c r="A122" s="98" t="s">
        <v>218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20" t="s">
        <v>206</v>
      </c>
      <c r="AY122" s="21"/>
      <c r="AZ122" s="21"/>
      <c r="BA122" s="21"/>
      <c r="BB122" s="21"/>
      <c r="BC122" s="22"/>
      <c r="BD122" s="30" t="s">
        <v>194</v>
      </c>
      <c r="BE122" s="21"/>
      <c r="BF122" s="21"/>
      <c r="BG122" s="21"/>
      <c r="BH122" s="21"/>
      <c r="BI122" s="21"/>
      <c r="BJ122" s="22"/>
      <c r="BK122" s="112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4"/>
      <c r="BY122" s="112">
        <f>-BY17</f>
        <v>-574196.84</v>
      </c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4"/>
      <c r="CN122" s="112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4"/>
      <c r="DD122" s="112">
        <f>-DD47</f>
        <v>-383085.81999999995</v>
      </c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4"/>
      <c r="DQ122" s="112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4"/>
      <c r="ED122" s="112">
        <f>BY122+CN122+DD122+DQ122</f>
        <v>-957282.6599999999</v>
      </c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4"/>
      <c r="ES122" s="112" t="s">
        <v>59</v>
      </c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6"/>
    </row>
    <row r="123" spans="1:164" ht="9.75">
      <c r="A123" s="98" t="s">
        <v>219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20" t="s">
        <v>213</v>
      </c>
      <c r="AY123" s="21"/>
      <c r="AZ123" s="21"/>
      <c r="BA123" s="21"/>
      <c r="BB123" s="21"/>
      <c r="BC123" s="22"/>
      <c r="BD123" s="30" t="s">
        <v>197</v>
      </c>
      <c r="BE123" s="21"/>
      <c r="BF123" s="21"/>
      <c r="BG123" s="21"/>
      <c r="BH123" s="21"/>
      <c r="BI123" s="21"/>
      <c r="BJ123" s="22"/>
      <c r="BK123" s="112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4"/>
      <c r="BY123" s="112">
        <f>BY47+DD47</f>
        <v>567046.6299999999</v>
      </c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4"/>
      <c r="CN123" s="112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4"/>
      <c r="DD123" s="112">
        <f>DD47</f>
        <v>383085.81999999995</v>
      </c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4"/>
      <c r="DQ123" s="112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4"/>
      <c r="ED123" s="112">
        <f>BY123+CN123+DD123+DQ123</f>
        <v>950132.4499999998</v>
      </c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4"/>
      <c r="ES123" s="112" t="s">
        <v>59</v>
      </c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6"/>
    </row>
    <row r="124" spans="1:164" ht="24" customHeight="1">
      <c r="A124" s="31" t="s">
        <v>221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2" t="s">
        <v>220</v>
      </c>
      <c r="AY124" s="33"/>
      <c r="AZ124" s="33"/>
      <c r="BA124" s="33"/>
      <c r="BB124" s="33"/>
      <c r="BC124" s="34"/>
      <c r="BD124" s="35" t="s">
        <v>59</v>
      </c>
      <c r="BE124" s="33"/>
      <c r="BF124" s="33"/>
      <c r="BG124" s="33"/>
      <c r="BH124" s="33"/>
      <c r="BI124" s="33"/>
      <c r="BJ124" s="34"/>
      <c r="BK124" s="101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3"/>
      <c r="BY124" s="101">
        <f>BY125+BY127</f>
        <v>-383085.81999999995</v>
      </c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3"/>
      <c r="CN124" s="101">
        <f>CN125+CN127</f>
        <v>0</v>
      </c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3"/>
      <c r="DD124" s="101">
        <f>DD125+DD127</f>
        <v>383085.81999999995</v>
      </c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3"/>
      <c r="DQ124" s="101">
        <f>DQ125+DQ127</f>
        <v>0</v>
      </c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3"/>
      <c r="ED124" s="101">
        <f>BY124+CN124+DD124+DQ124</f>
        <v>0</v>
      </c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3"/>
      <c r="ES124" s="101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7"/>
    </row>
    <row r="125" spans="1:164" ht="9.75">
      <c r="A125" s="23" t="s">
        <v>50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4" t="s">
        <v>222</v>
      </c>
      <c r="AY125" s="25"/>
      <c r="AZ125" s="25"/>
      <c r="BA125" s="25"/>
      <c r="BB125" s="25"/>
      <c r="BC125" s="26"/>
      <c r="BD125" s="29" t="s">
        <v>194</v>
      </c>
      <c r="BE125" s="25"/>
      <c r="BF125" s="25"/>
      <c r="BG125" s="25"/>
      <c r="BH125" s="25"/>
      <c r="BI125" s="25"/>
      <c r="BJ125" s="26"/>
      <c r="BK125" s="109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1"/>
      <c r="BY125" s="109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1"/>
      <c r="CN125" s="109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1"/>
      <c r="DD125" s="109">
        <f>DD47</f>
        <v>383085.81999999995</v>
      </c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1"/>
      <c r="DQ125" s="109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1"/>
      <c r="ED125" s="109">
        <f>BY125+CN125+DD125+DQ125</f>
        <v>383085.81999999995</v>
      </c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1"/>
      <c r="ES125" s="109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5"/>
    </row>
    <row r="126" spans="1:164" ht="9.75">
      <c r="A126" s="98" t="s">
        <v>223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20"/>
      <c r="AY126" s="21"/>
      <c r="AZ126" s="21"/>
      <c r="BA126" s="21"/>
      <c r="BB126" s="21"/>
      <c r="BC126" s="22"/>
      <c r="BD126" s="30"/>
      <c r="BE126" s="21"/>
      <c r="BF126" s="21"/>
      <c r="BG126" s="21"/>
      <c r="BH126" s="21"/>
      <c r="BI126" s="21"/>
      <c r="BJ126" s="22"/>
      <c r="BK126" s="112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4"/>
      <c r="BY126" s="112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4"/>
      <c r="CN126" s="112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4"/>
      <c r="DD126" s="112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4"/>
      <c r="DQ126" s="112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4"/>
      <c r="ED126" s="112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4"/>
      <c r="ES126" s="112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6"/>
    </row>
    <row r="127" spans="1:164" ht="9.75">
      <c r="A127" s="98" t="s">
        <v>224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20" t="s">
        <v>225</v>
      </c>
      <c r="AY127" s="21"/>
      <c r="AZ127" s="21"/>
      <c r="BA127" s="21"/>
      <c r="BB127" s="21"/>
      <c r="BC127" s="22"/>
      <c r="BD127" s="30" t="s">
        <v>197</v>
      </c>
      <c r="BE127" s="21"/>
      <c r="BF127" s="21"/>
      <c r="BG127" s="21"/>
      <c r="BH127" s="21"/>
      <c r="BI127" s="21"/>
      <c r="BJ127" s="22"/>
      <c r="BK127" s="112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4"/>
      <c r="BY127" s="112">
        <f>-DD47</f>
        <v>-383085.81999999995</v>
      </c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4"/>
      <c r="CN127" s="112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4"/>
      <c r="DD127" s="112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4"/>
      <c r="DQ127" s="112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4"/>
      <c r="ED127" s="112">
        <f>BY127+CN127+DD127+DQ127</f>
        <v>-383085.81999999995</v>
      </c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4"/>
      <c r="ES127" s="112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6"/>
    </row>
    <row r="128" ht="9.75">
      <c r="FH128" s="2" t="s">
        <v>226</v>
      </c>
    </row>
    <row r="129" ht="3.75" customHeight="1"/>
    <row r="130" spans="1:164" ht="9.75">
      <c r="A130" s="46" t="s">
        <v>0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7"/>
      <c r="AX130" s="60" t="s">
        <v>1</v>
      </c>
      <c r="AY130" s="61"/>
      <c r="AZ130" s="61"/>
      <c r="BA130" s="61"/>
      <c r="BB130" s="61"/>
      <c r="BC130" s="62"/>
      <c r="BD130" s="60" t="s">
        <v>2</v>
      </c>
      <c r="BE130" s="61"/>
      <c r="BF130" s="61"/>
      <c r="BG130" s="61"/>
      <c r="BH130" s="61"/>
      <c r="BI130" s="61"/>
      <c r="BJ130" s="62"/>
      <c r="BK130" s="60" t="s">
        <v>3</v>
      </c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2"/>
      <c r="BY130" s="66" t="s">
        <v>9</v>
      </c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4"/>
      <c r="ES130" s="60" t="s">
        <v>10</v>
      </c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</row>
    <row r="131" spans="1:164" ht="24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9"/>
      <c r="AX131" s="63"/>
      <c r="AY131" s="64"/>
      <c r="AZ131" s="64"/>
      <c r="BA131" s="64"/>
      <c r="BB131" s="64"/>
      <c r="BC131" s="65"/>
      <c r="BD131" s="63"/>
      <c r="BE131" s="64"/>
      <c r="BF131" s="64"/>
      <c r="BG131" s="64"/>
      <c r="BH131" s="64"/>
      <c r="BI131" s="64"/>
      <c r="BJ131" s="65"/>
      <c r="BK131" s="63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5"/>
      <c r="BY131" s="48" t="s">
        <v>4</v>
      </c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50"/>
      <c r="CN131" s="48" t="s">
        <v>5</v>
      </c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50"/>
      <c r="DD131" s="48" t="s">
        <v>6</v>
      </c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50"/>
      <c r="DQ131" s="48" t="s">
        <v>7</v>
      </c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50"/>
      <c r="ED131" s="48" t="s">
        <v>8</v>
      </c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50"/>
      <c r="ES131" s="63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</row>
    <row r="132" spans="1:164" ht="10.5" thickBot="1">
      <c r="A132" s="43">
        <v>1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4"/>
      <c r="AX132" s="45">
        <v>2</v>
      </c>
      <c r="AY132" s="46"/>
      <c r="AZ132" s="46"/>
      <c r="BA132" s="46"/>
      <c r="BB132" s="46"/>
      <c r="BC132" s="47"/>
      <c r="BD132" s="45">
        <v>3</v>
      </c>
      <c r="BE132" s="46"/>
      <c r="BF132" s="46"/>
      <c r="BG132" s="46"/>
      <c r="BH132" s="46"/>
      <c r="BI132" s="46"/>
      <c r="BJ132" s="47"/>
      <c r="BK132" s="45">
        <v>4</v>
      </c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7"/>
      <c r="BY132" s="45">
        <v>5</v>
      </c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7"/>
      <c r="CN132" s="45">
        <v>6</v>
      </c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7"/>
      <c r="DD132" s="45">
        <v>7</v>
      </c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7"/>
      <c r="DQ132" s="45">
        <v>8</v>
      </c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7"/>
      <c r="ED132" s="45">
        <v>9</v>
      </c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7"/>
      <c r="ES132" s="45">
        <v>10</v>
      </c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</row>
    <row r="133" spans="1:164" ht="11.25">
      <c r="A133" s="31" t="s">
        <v>227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9" t="s">
        <v>215</v>
      </c>
      <c r="AY133" s="40"/>
      <c r="AZ133" s="40"/>
      <c r="BA133" s="40"/>
      <c r="BB133" s="40"/>
      <c r="BC133" s="41"/>
      <c r="BD133" s="42" t="s">
        <v>59</v>
      </c>
      <c r="BE133" s="40"/>
      <c r="BF133" s="40"/>
      <c r="BG133" s="40"/>
      <c r="BH133" s="40"/>
      <c r="BI133" s="40"/>
      <c r="BJ133" s="41"/>
      <c r="BK133" s="104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6"/>
      <c r="BY133" s="104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6"/>
      <c r="CN133" s="104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6"/>
      <c r="DD133" s="104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6"/>
      <c r="DQ133" s="104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6"/>
      <c r="ED133" s="104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6"/>
      <c r="ES133" s="104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8"/>
    </row>
    <row r="134" spans="1:164" ht="9.75">
      <c r="A134" s="23" t="s">
        <v>50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4" t="s">
        <v>228</v>
      </c>
      <c r="AY134" s="25"/>
      <c r="AZ134" s="25"/>
      <c r="BA134" s="25"/>
      <c r="BB134" s="25"/>
      <c r="BC134" s="26"/>
      <c r="BD134" s="29"/>
      <c r="BE134" s="25"/>
      <c r="BF134" s="25"/>
      <c r="BG134" s="25"/>
      <c r="BH134" s="25"/>
      <c r="BI134" s="25"/>
      <c r="BJ134" s="26"/>
      <c r="BK134" s="109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1"/>
      <c r="BY134" s="109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1"/>
      <c r="CN134" s="109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1"/>
      <c r="DD134" s="109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1"/>
      <c r="DQ134" s="109"/>
      <c r="DR134" s="110"/>
      <c r="DS134" s="110"/>
      <c r="DT134" s="110"/>
      <c r="DU134" s="110"/>
      <c r="DV134" s="110"/>
      <c r="DW134" s="110"/>
      <c r="DX134" s="110"/>
      <c r="DY134" s="110"/>
      <c r="DZ134" s="110"/>
      <c r="EA134" s="110"/>
      <c r="EB134" s="110"/>
      <c r="EC134" s="111"/>
      <c r="ED134" s="109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1"/>
      <c r="ES134" s="109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5"/>
    </row>
    <row r="135" spans="1:164" ht="22.5" customHeight="1">
      <c r="A135" s="15" t="s">
        <v>229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20"/>
      <c r="AY135" s="21"/>
      <c r="AZ135" s="21"/>
      <c r="BA135" s="21"/>
      <c r="BB135" s="21"/>
      <c r="BC135" s="22"/>
      <c r="BD135" s="30"/>
      <c r="BE135" s="21"/>
      <c r="BF135" s="21"/>
      <c r="BG135" s="21"/>
      <c r="BH135" s="21"/>
      <c r="BI135" s="21"/>
      <c r="BJ135" s="22"/>
      <c r="BK135" s="112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4"/>
      <c r="BY135" s="112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4"/>
      <c r="CN135" s="112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4"/>
      <c r="DD135" s="112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4"/>
      <c r="DQ135" s="112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4"/>
      <c r="ED135" s="112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4"/>
      <c r="ES135" s="112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6"/>
    </row>
    <row r="136" spans="1:164" ht="22.5" customHeight="1">
      <c r="A136" s="15" t="s">
        <v>231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20" t="s">
        <v>230</v>
      </c>
      <c r="AY136" s="21"/>
      <c r="AZ136" s="21"/>
      <c r="BA136" s="21"/>
      <c r="BB136" s="21"/>
      <c r="BC136" s="22"/>
      <c r="BD136" s="30"/>
      <c r="BE136" s="21"/>
      <c r="BF136" s="21"/>
      <c r="BG136" s="21"/>
      <c r="BH136" s="21"/>
      <c r="BI136" s="21"/>
      <c r="BJ136" s="22"/>
      <c r="BK136" s="112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4"/>
      <c r="BY136" s="112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4"/>
      <c r="CN136" s="112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4"/>
      <c r="DD136" s="112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4"/>
      <c r="DQ136" s="112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4"/>
      <c r="ED136" s="112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4"/>
      <c r="ES136" s="112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6"/>
    </row>
    <row r="137" spans="1:164" ht="24" customHeight="1">
      <c r="A137" s="31" t="s">
        <v>232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2" t="s">
        <v>233</v>
      </c>
      <c r="AY137" s="33"/>
      <c r="AZ137" s="33"/>
      <c r="BA137" s="33"/>
      <c r="BB137" s="33"/>
      <c r="BC137" s="34"/>
      <c r="BD137" s="35" t="s">
        <v>59</v>
      </c>
      <c r="BE137" s="33"/>
      <c r="BF137" s="33"/>
      <c r="BG137" s="33"/>
      <c r="BH137" s="33"/>
      <c r="BI137" s="33"/>
      <c r="BJ137" s="34"/>
      <c r="BK137" s="101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3"/>
      <c r="BY137" s="101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3"/>
      <c r="CN137" s="101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3"/>
      <c r="DD137" s="101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3"/>
      <c r="DQ137" s="101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3"/>
      <c r="ED137" s="101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3"/>
      <c r="ES137" s="101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7"/>
    </row>
    <row r="138" spans="1:164" ht="9.75">
      <c r="A138" s="23" t="s">
        <v>50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4" t="s">
        <v>234</v>
      </c>
      <c r="AY138" s="25"/>
      <c r="AZ138" s="25"/>
      <c r="BA138" s="25"/>
      <c r="BB138" s="25"/>
      <c r="BC138" s="26"/>
      <c r="BD138" s="29"/>
      <c r="BE138" s="25"/>
      <c r="BF138" s="25"/>
      <c r="BG138" s="25"/>
      <c r="BH138" s="25"/>
      <c r="BI138" s="25"/>
      <c r="BJ138" s="26"/>
      <c r="BK138" s="109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1"/>
      <c r="BY138" s="109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1"/>
      <c r="CN138" s="109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1"/>
      <c r="DD138" s="109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1"/>
      <c r="DQ138" s="109"/>
      <c r="DR138" s="110"/>
      <c r="DS138" s="110"/>
      <c r="DT138" s="110"/>
      <c r="DU138" s="110"/>
      <c r="DV138" s="110"/>
      <c r="DW138" s="110"/>
      <c r="DX138" s="110"/>
      <c r="DY138" s="110"/>
      <c r="DZ138" s="110"/>
      <c r="EA138" s="110"/>
      <c r="EB138" s="110"/>
      <c r="EC138" s="111"/>
      <c r="ED138" s="109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1"/>
      <c r="ES138" s="109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5"/>
    </row>
    <row r="139" spans="1:164" ht="22.5" customHeight="1">
      <c r="A139" s="15" t="s">
        <v>236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20"/>
      <c r="AY139" s="21"/>
      <c r="AZ139" s="21"/>
      <c r="BA139" s="21"/>
      <c r="BB139" s="21"/>
      <c r="BC139" s="22"/>
      <c r="BD139" s="30"/>
      <c r="BE139" s="21"/>
      <c r="BF139" s="21"/>
      <c r="BG139" s="21"/>
      <c r="BH139" s="21"/>
      <c r="BI139" s="21"/>
      <c r="BJ139" s="22"/>
      <c r="BK139" s="112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4"/>
      <c r="BY139" s="112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4"/>
      <c r="CN139" s="112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4"/>
      <c r="DD139" s="112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4"/>
      <c r="DQ139" s="112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4"/>
      <c r="ED139" s="112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4"/>
      <c r="ES139" s="112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6"/>
    </row>
    <row r="140" spans="1:164" ht="22.5" customHeight="1" thickBot="1">
      <c r="A140" s="27" t="s">
        <v>237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8"/>
      <c r="AX140" s="16" t="s">
        <v>235</v>
      </c>
      <c r="AY140" s="17"/>
      <c r="AZ140" s="17"/>
      <c r="BA140" s="17"/>
      <c r="BB140" s="17"/>
      <c r="BC140" s="18"/>
      <c r="BD140" s="19"/>
      <c r="BE140" s="17"/>
      <c r="BF140" s="17"/>
      <c r="BG140" s="17"/>
      <c r="BH140" s="17"/>
      <c r="BI140" s="17"/>
      <c r="BJ140" s="18"/>
      <c r="BK140" s="117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9"/>
      <c r="BY140" s="117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9"/>
      <c r="CN140" s="117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9"/>
      <c r="DD140" s="117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9"/>
      <c r="DQ140" s="117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9"/>
      <c r="ED140" s="117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9"/>
      <c r="ES140" s="117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20"/>
    </row>
    <row r="143" spans="1:92" ht="9.75">
      <c r="A143" s="1" t="s">
        <v>238</v>
      </c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M143" s="99" t="s">
        <v>263</v>
      </c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CN143" s="1" t="s">
        <v>239</v>
      </c>
    </row>
    <row r="144" spans="1:158" ht="9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00" t="s">
        <v>240</v>
      </c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M144" s="100" t="s">
        <v>241</v>
      </c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CN144" s="1" t="s">
        <v>242</v>
      </c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</row>
    <row r="145" spans="115:158" ht="9.75">
      <c r="DK145" s="100" t="s">
        <v>240</v>
      </c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3"/>
      <c r="EC145" s="100" t="s">
        <v>241</v>
      </c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</row>
    <row r="146" spans="1:66" ht="9.75">
      <c r="A146" s="1" t="s">
        <v>243</v>
      </c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M146" s="99" t="s">
        <v>259</v>
      </c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</row>
    <row r="147" spans="18:164" ht="9.75">
      <c r="R147" s="100" t="s">
        <v>240</v>
      </c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M147" s="100" t="s">
        <v>241</v>
      </c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9.75">
      <c r="BM150" s="5" t="s">
        <v>244</v>
      </c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</row>
    <row r="151" spans="98:164" ht="9.75">
      <c r="CT151" s="100" t="s">
        <v>245</v>
      </c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</row>
    <row r="152" ht="9.75">
      <c r="BM152" s="1" t="s">
        <v>238</v>
      </c>
    </row>
    <row r="153" spans="65:164" ht="9.75">
      <c r="BM153" s="1" t="s">
        <v>246</v>
      </c>
      <c r="CI153" s="14" t="s">
        <v>260</v>
      </c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G153" s="99" t="s">
        <v>258</v>
      </c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</row>
    <row r="154" spans="87:164" ht="9.75">
      <c r="CI154" s="100" t="s">
        <v>248</v>
      </c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L154" s="100" t="s">
        <v>240</v>
      </c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G154" s="100" t="s">
        <v>241</v>
      </c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</row>
    <row r="156" spans="1:119" ht="9.75">
      <c r="A156" s="1" t="s">
        <v>247</v>
      </c>
      <c r="N156" s="14" t="s">
        <v>261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J156" s="99" t="s">
        <v>262</v>
      </c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</row>
    <row r="157" spans="14:119" ht="9.75">
      <c r="N157" s="100" t="s">
        <v>248</v>
      </c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P157" s="100" t="s">
        <v>240</v>
      </c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J157" s="100" t="s">
        <v>241</v>
      </c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N157" s="100" t="s">
        <v>249</v>
      </c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</row>
    <row r="159" spans="1:164" ht="9.75">
      <c r="A159" s="71" t="s">
        <v>250</v>
      </c>
      <c r="B159" s="71"/>
      <c r="C159" s="70" t="s">
        <v>267</v>
      </c>
      <c r="D159" s="70"/>
      <c r="E159" s="70"/>
      <c r="F159" s="1" t="s">
        <v>250</v>
      </c>
      <c r="I159" s="70" t="s">
        <v>264</v>
      </c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1">
        <v>20</v>
      </c>
      <c r="Z159" s="71"/>
      <c r="AA159" s="71"/>
      <c r="AB159" s="71"/>
      <c r="AC159" s="74" t="s">
        <v>265</v>
      </c>
      <c r="AD159" s="74"/>
      <c r="AE159" s="74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B1:EQ1"/>
    <mergeCell ref="B2:EQ2"/>
    <mergeCell ref="ES2:FH2"/>
    <mergeCell ref="ES3:FH3"/>
    <mergeCell ref="AX6:EC6"/>
    <mergeCell ref="ES6:FH6"/>
    <mergeCell ref="BJ4:CD4"/>
    <mergeCell ref="CE4:CH4"/>
    <mergeCell ref="CI4:CK4"/>
    <mergeCell ref="ES4:FH4"/>
    <mergeCell ref="AX5:EC5"/>
    <mergeCell ref="ES5:FH5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CN24:DC25"/>
    <mergeCell ref="DD24:DP25"/>
    <mergeCell ref="DQ22:EC22"/>
    <mergeCell ref="ED22:ER22"/>
    <mergeCell ref="DQ24:EC25"/>
    <mergeCell ref="ED24:ER25"/>
    <mergeCell ref="CN22:DC22"/>
    <mergeCell ref="DD22:DP22"/>
    <mergeCell ref="ES24:FH25"/>
    <mergeCell ref="A25:AW25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CN37:DC38"/>
    <mergeCell ref="DD37:DP38"/>
    <mergeCell ref="DQ35:EC35"/>
    <mergeCell ref="ED35:ER35"/>
    <mergeCell ref="DQ37:EC38"/>
    <mergeCell ref="ED37:ER38"/>
    <mergeCell ref="CN35:DC35"/>
    <mergeCell ref="DD35:DP35"/>
    <mergeCell ref="ES37:FH38"/>
    <mergeCell ref="A38:AW38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40:DC40"/>
    <mergeCell ref="A39:AW39"/>
    <mergeCell ref="AX39:BC39"/>
    <mergeCell ref="BD39:BJ39"/>
    <mergeCell ref="BK39:BX39"/>
    <mergeCell ref="BY39:CM39"/>
    <mergeCell ref="CN39:DC39"/>
    <mergeCell ref="BK41:BX41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ES41:FH41"/>
    <mergeCell ref="AD42:EE42"/>
    <mergeCell ref="A44:AW45"/>
    <mergeCell ref="BY41:CM41"/>
    <mergeCell ref="CN41:DC41"/>
    <mergeCell ref="DD40:DP40"/>
    <mergeCell ref="DQ40:EC40"/>
    <mergeCell ref="A41:AW41"/>
    <mergeCell ref="AX41:BC41"/>
    <mergeCell ref="BD41:BJ41"/>
    <mergeCell ref="BY44:ER44"/>
    <mergeCell ref="ES44:FH45"/>
    <mergeCell ref="BY45:CM45"/>
    <mergeCell ref="ED40:ER40"/>
    <mergeCell ref="ES40:FH40"/>
    <mergeCell ref="DD41:DP41"/>
    <mergeCell ref="DQ41:EC41"/>
    <mergeCell ref="CN45:DC45"/>
    <mergeCell ref="DD45:DP45"/>
    <mergeCell ref="ED41:ER41"/>
    <mergeCell ref="A46:AW46"/>
    <mergeCell ref="AX46:BC46"/>
    <mergeCell ref="BD46:BJ46"/>
    <mergeCell ref="BK46:BX46"/>
    <mergeCell ref="DQ45:EC45"/>
    <mergeCell ref="ED45:ER45"/>
    <mergeCell ref="ED46:ER46"/>
    <mergeCell ref="AX44:BC45"/>
    <mergeCell ref="BD44:BJ45"/>
    <mergeCell ref="BK44:BX45"/>
    <mergeCell ref="A47:AW47"/>
    <mergeCell ref="AX47:BC47"/>
    <mergeCell ref="BD47:BJ47"/>
    <mergeCell ref="BK47:BX47"/>
    <mergeCell ref="BY48:CM49"/>
    <mergeCell ref="CN48:DC49"/>
    <mergeCell ref="A48:AW48"/>
    <mergeCell ref="AX48:BC49"/>
    <mergeCell ref="BD48:BJ49"/>
    <mergeCell ref="BK48:BX49"/>
    <mergeCell ref="ES46:FH46"/>
    <mergeCell ref="BY47:CM47"/>
    <mergeCell ref="CN47:DC47"/>
    <mergeCell ref="DD47:DP47"/>
    <mergeCell ref="DQ47:EC47"/>
    <mergeCell ref="BY46:CM46"/>
    <mergeCell ref="CN46:DC46"/>
    <mergeCell ref="DD46:DP46"/>
    <mergeCell ref="DQ46:EC46"/>
    <mergeCell ref="DD50:DP51"/>
    <mergeCell ref="ED47:ER47"/>
    <mergeCell ref="ES47:FH47"/>
    <mergeCell ref="DD48:DP49"/>
    <mergeCell ref="DQ48:EC49"/>
    <mergeCell ref="DQ50:EC51"/>
    <mergeCell ref="ED50:ER51"/>
    <mergeCell ref="ES50:FH51"/>
    <mergeCell ref="A51:AW51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CN63:DC64"/>
    <mergeCell ref="DD63:DP64"/>
    <mergeCell ref="DQ61:EC61"/>
    <mergeCell ref="ED61:ER61"/>
    <mergeCell ref="DQ63:EC64"/>
    <mergeCell ref="ED63:ER64"/>
    <mergeCell ref="CN61:DC61"/>
    <mergeCell ref="DD61:DP61"/>
    <mergeCell ref="ES63:FH64"/>
    <mergeCell ref="A64:AW64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69:EC69"/>
    <mergeCell ref="ED69:ER69"/>
    <mergeCell ref="BY74:CM74"/>
    <mergeCell ref="CN74:DC74"/>
    <mergeCell ref="DD74:DP74"/>
    <mergeCell ref="DQ74:EC74"/>
    <mergeCell ref="ED74:ER74"/>
    <mergeCell ref="CN69:DC69"/>
    <mergeCell ref="DD69:DP69"/>
    <mergeCell ref="A76:AW76"/>
    <mergeCell ref="AX76:BC77"/>
    <mergeCell ref="ES74:FH74"/>
    <mergeCell ref="DQ73:EC73"/>
    <mergeCell ref="ED73:ER73"/>
    <mergeCell ref="A74:AW74"/>
    <mergeCell ref="AX74:BC74"/>
    <mergeCell ref="BD74:BJ74"/>
    <mergeCell ref="BK74:BX74"/>
    <mergeCell ref="A75:AW75"/>
    <mergeCell ref="AX75:BC75"/>
    <mergeCell ref="BD75:BJ75"/>
    <mergeCell ref="BK75:BX75"/>
    <mergeCell ref="BD76:BJ77"/>
    <mergeCell ref="BK76:BX77"/>
    <mergeCell ref="DD75:DP75"/>
    <mergeCell ref="DQ75:EC75"/>
    <mergeCell ref="BY76:CM77"/>
    <mergeCell ref="CN76:DC77"/>
    <mergeCell ref="BY75:CM75"/>
    <mergeCell ref="CN75:DC75"/>
    <mergeCell ref="ED75:ER75"/>
    <mergeCell ref="ES75:FH75"/>
    <mergeCell ref="A77:AW77"/>
    <mergeCell ref="A78:AW78"/>
    <mergeCell ref="AX78:BC78"/>
    <mergeCell ref="BD78:BJ78"/>
    <mergeCell ref="DD76:DP77"/>
    <mergeCell ref="DQ76:EC77"/>
    <mergeCell ref="ED76:ER77"/>
    <mergeCell ref="ES76:FH77"/>
    <mergeCell ref="ES78:FH78"/>
    <mergeCell ref="BK78:BX78"/>
    <mergeCell ref="BY78:CM78"/>
    <mergeCell ref="CN80:DC81"/>
    <mergeCell ref="DD80:DP81"/>
    <mergeCell ref="DQ78:EC78"/>
    <mergeCell ref="A79:AW79"/>
    <mergeCell ref="AX79:BC79"/>
    <mergeCell ref="BD79:BJ79"/>
    <mergeCell ref="BK79:BX79"/>
    <mergeCell ref="BY79:CM79"/>
    <mergeCell ref="ED78:ER78"/>
    <mergeCell ref="DQ80:EC81"/>
    <mergeCell ref="ED80:ER81"/>
    <mergeCell ref="CN78:DC78"/>
    <mergeCell ref="DD78:DP78"/>
    <mergeCell ref="ES80:FH81"/>
    <mergeCell ref="DD79:DP79"/>
    <mergeCell ref="CN79:DC79"/>
    <mergeCell ref="A81:AW81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CN91:DC92"/>
    <mergeCell ref="DD91:DP92"/>
    <mergeCell ref="DQ89:EC89"/>
    <mergeCell ref="ED89:ER89"/>
    <mergeCell ref="DQ91:EC92"/>
    <mergeCell ref="ED91:ER92"/>
    <mergeCell ref="CN89:DC89"/>
    <mergeCell ref="DD89:DP89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4:DC94"/>
    <mergeCell ref="A93:AW93"/>
    <mergeCell ref="AX93:BC93"/>
    <mergeCell ref="BD93:BJ93"/>
    <mergeCell ref="BK93:BX93"/>
    <mergeCell ref="BY93:CM93"/>
    <mergeCell ref="CN93:DC93"/>
    <mergeCell ref="CN96:DC96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BK97:BX97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ES97:FH97"/>
    <mergeCell ref="AD98:EE98"/>
    <mergeCell ref="A100:AW101"/>
    <mergeCell ref="BY97:CM97"/>
    <mergeCell ref="CN97:DC97"/>
    <mergeCell ref="DD96:DP96"/>
    <mergeCell ref="DQ96:EC96"/>
    <mergeCell ref="A97:AW97"/>
    <mergeCell ref="AX97:BC97"/>
    <mergeCell ref="BD97:BJ97"/>
    <mergeCell ref="BY100:ER100"/>
    <mergeCell ref="ES100:FH101"/>
    <mergeCell ref="BY101:CM101"/>
    <mergeCell ref="ED96:ER96"/>
    <mergeCell ref="ES96:FH96"/>
    <mergeCell ref="DD97:DP97"/>
    <mergeCell ref="DQ97:EC97"/>
    <mergeCell ref="CN101:DC101"/>
    <mergeCell ref="DD101:DP101"/>
    <mergeCell ref="ED97:ER97"/>
    <mergeCell ref="A102:AW102"/>
    <mergeCell ref="AX102:BC102"/>
    <mergeCell ref="BD102:BJ102"/>
    <mergeCell ref="BK102:BX102"/>
    <mergeCell ref="DQ101:EC101"/>
    <mergeCell ref="ED101:ER101"/>
    <mergeCell ref="ED102:ER102"/>
    <mergeCell ref="AX100:BC101"/>
    <mergeCell ref="BD100:BJ101"/>
    <mergeCell ref="BK100:BX101"/>
    <mergeCell ref="A103:AW103"/>
    <mergeCell ref="AX103:BC103"/>
    <mergeCell ref="BD103:BJ103"/>
    <mergeCell ref="BK103:BX103"/>
    <mergeCell ref="BY104:CM105"/>
    <mergeCell ref="CN104:DC105"/>
    <mergeCell ref="A104:AW104"/>
    <mergeCell ref="AX104:BC105"/>
    <mergeCell ref="BD104:BJ105"/>
    <mergeCell ref="BK104:BX105"/>
    <mergeCell ref="ES102:FH102"/>
    <mergeCell ref="BY103:CM103"/>
    <mergeCell ref="CN103:DC103"/>
    <mergeCell ref="DD103:DP103"/>
    <mergeCell ref="DQ103:EC103"/>
    <mergeCell ref="BY102:CM102"/>
    <mergeCell ref="CN102:DC102"/>
    <mergeCell ref="DD102:DP102"/>
    <mergeCell ref="DQ102:EC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CN125:DC126"/>
    <mergeCell ref="DD125:DP126"/>
    <mergeCell ref="DQ123:EC123"/>
    <mergeCell ref="ED123:ER123"/>
    <mergeCell ref="DQ125:EC126"/>
    <mergeCell ref="ED125:ER126"/>
    <mergeCell ref="CN123:DC123"/>
    <mergeCell ref="DD123:DP123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CN134:DC135"/>
    <mergeCell ref="DD134:DP135"/>
    <mergeCell ref="DQ132:EC132"/>
    <mergeCell ref="ED132:ER132"/>
    <mergeCell ref="DQ134:EC135"/>
    <mergeCell ref="ED134:ER135"/>
    <mergeCell ref="CN132:DC132"/>
    <mergeCell ref="DD132:DP132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DQ136:EC136"/>
    <mergeCell ref="ED136:ER136"/>
    <mergeCell ref="A136:AW136"/>
    <mergeCell ref="AX136:BC136"/>
    <mergeCell ref="BD136:BJ136"/>
    <mergeCell ref="BK136:BX136"/>
    <mergeCell ref="CN136:DC136"/>
    <mergeCell ref="DD136:DP136"/>
    <mergeCell ref="BY136:CM136"/>
    <mergeCell ref="ES136:FH136"/>
    <mergeCell ref="ES137:FH137"/>
    <mergeCell ref="A138:AW138"/>
    <mergeCell ref="AX138:BC139"/>
    <mergeCell ref="BD138:BJ139"/>
    <mergeCell ref="BK138:BX139"/>
    <mergeCell ref="BY138:CM139"/>
    <mergeCell ref="A137:AW137"/>
    <mergeCell ref="AX137:BC137"/>
    <mergeCell ref="BD137:BJ137"/>
    <mergeCell ref="BK137:BX137"/>
    <mergeCell ref="CN137:DC137"/>
    <mergeCell ref="DD137:DP137"/>
    <mergeCell ref="DQ137:EC137"/>
    <mergeCell ref="BY137:CM137"/>
    <mergeCell ref="ED137:ER137"/>
    <mergeCell ref="CN138:DC139"/>
    <mergeCell ref="DD138:DP139"/>
    <mergeCell ref="ES138:FH139"/>
    <mergeCell ref="A139:AW139"/>
    <mergeCell ref="DQ138:EC139"/>
    <mergeCell ref="ED138:ER139"/>
    <mergeCell ref="DD140:DP140"/>
    <mergeCell ref="DQ140:EC140"/>
    <mergeCell ref="ED140:ER140"/>
    <mergeCell ref="ES140:FH140"/>
    <mergeCell ref="BY140:CM140"/>
    <mergeCell ref="CN140:DC140"/>
    <mergeCell ref="N143:AI143"/>
    <mergeCell ref="AM143:BN143"/>
    <mergeCell ref="A140:AW140"/>
    <mergeCell ref="AX140:BC140"/>
    <mergeCell ref="BD140:BJ140"/>
    <mergeCell ref="BK140:BX140"/>
    <mergeCell ref="N144:AI144"/>
    <mergeCell ref="AM144:BN144"/>
    <mergeCell ref="DK144:DY144"/>
    <mergeCell ref="EC144:FB144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CI153:DH153"/>
    <mergeCell ref="DL153:EC153"/>
    <mergeCell ref="EG153:FH153"/>
    <mergeCell ref="CI154:DH154"/>
    <mergeCell ref="DL154:EC154"/>
    <mergeCell ref="EG154:FH154"/>
    <mergeCell ref="AP156:BG156"/>
    <mergeCell ref="BJ156:CK156"/>
    <mergeCell ref="CN156:DO156"/>
    <mergeCell ref="N157:AM157"/>
    <mergeCell ref="AP157:BG157"/>
    <mergeCell ref="BJ157:CK157"/>
    <mergeCell ref="CN157:DO157"/>
    <mergeCell ref="AC159:AE159"/>
    <mergeCell ref="N156:AM156"/>
    <mergeCell ref="A159:B159"/>
    <mergeCell ref="C159:E159"/>
    <mergeCell ref="I159:X159"/>
    <mergeCell ref="Y159:AB15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2013-01-24T10:19:24Z</cp:lastPrinted>
  <dcterms:created xsi:type="dcterms:W3CDTF">2011-04-08T11:46:02Z</dcterms:created>
  <dcterms:modified xsi:type="dcterms:W3CDTF">2013-09-05T09:27:15Z</dcterms:modified>
  <cp:category/>
  <cp:version/>
  <cp:contentType/>
  <cp:contentStatus/>
</cp:coreProperties>
</file>